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https://changephoenix-my.sharepoint.com/personal/corinne_gerard_changephoenix_onmicrosoft_com/Documents/Documents/Interop/PM/"/>
    </mc:Choice>
  </mc:AlternateContent>
  <xr:revisionPtr revIDLastSave="5" documentId="8_{0F6EB681-E25D-4BA3-A349-CC6DF08DD327}" xr6:coauthVersionLast="47" xr6:coauthVersionMax="47" xr10:uidLastSave="{2862883C-AFA6-4267-9B2A-CAD183353AC8}"/>
  <bookViews>
    <workbookView xWindow="-108" yWindow="-108" windowWidth="23256" windowHeight="12576" tabRatio="768" firstSheet="4" activeTab="4" xr2:uid="{00000000-000D-0000-FFFF-FFFF00000000}"/>
  </bookViews>
  <sheets>
    <sheet name="Légende" sheetId="20" state="hidden" r:id="rId1"/>
    <sheet name="Règles de nommage" sheetId="23" state="hidden" r:id="rId2"/>
    <sheet name="Synthèse" sheetId="43" r:id="rId3"/>
    <sheet name=" Dictionnaire données" sheetId="77" r:id="rId4"/>
    <sheet name="IPE_V3.3" sheetId="56" r:id="rId5"/>
    <sheet name="Cmd_PB" sheetId="64" r:id="rId6"/>
    <sheet name="AR_Cmd_PB" sheetId="65" r:id="rId7"/>
    <sheet name="CR_Cmd_PB" sheetId="66" r:id="rId8"/>
    <sheet name="Annulation_PB" sheetId="67" r:id="rId9"/>
    <sheet name="AR_Annulation_PB" sheetId="68" r:id="rId10"/>
    <sheet name="Cmd_ExtU_PM" sheetId="72" r:id="rId11"/>
    <sheet name="AR_Cmd_ExtU_PM" sheetId="73" r:id="rId12"/>
    <sheet name="CR_Cmd_ExtU_PM" sheetId="74" r:id="rId13"/>
    <sheet name="CR_MAD_Pm_V3.3" sheetId="63" r:id="rId14"/>
    <sheet name="DeltaIPE3.3" sheetId="58" r:id="rId15"/>
    <sheet name="CPN_V3.3" sheetId="57" r:id="rId16"/>
    <sheet name="DeltaCPN_V3.3" sheetId="59" r:id="rId17"/>
    <sheet name="Cmd_Info_Pm_V3.3" sheetId="45" r:id="rId18"/>
    <sheet name="AR_Cmd_Info_Pm_V3.3" sheetId="46" r:id="rId19"/>
    <sheet name="AR MAD PM V3.3" sheetId="48" r:id="rId20"/>
    <sheet name="Notif_Interv_Prev_V3.3" sheetId="50" r:id="rId21"/>
    <sheet name="CR_InfoSyndic_V3.3" sheetId="51" r:id="rId22"/>
    <sheet name="Notif_Adduction_V3.3" sheetId="52" r:id="rId23"/>
    <sheet name="CR_NotifAdduction_V3.3" sheetId="53" r:id="rId24"/>
    <sheet name="Cmd_AnnRes_Pm_V3.3" sheetId="54" r:id="rId25"/>
    <sheet name="CR_Annulation_Pm_V3.3" sheetId="55" r:id="rId26"/>
  </sheets>
  <externalReferences>
    <externalReference r:id="rId27"/>
  </externalReferences>
  <definedNames>
    <definedName name="_xlnm._FilterDatabase" localSheetId="13" hidden="1">'CR_MAD_Pm_V3.3'!$C$1:$C$171</definedName>
    <definedName name="_xlnm._FilterDatabase" localSheetId="14" hidden="1">DeltaIPE3.3!$A$1:$D$1</definedName>
    <definedName name="_xlnm._FilterDatabase" localSheetId="4" hidden="1">IPE_V3.3!$A$1:$A$116</definedName>
    <definedName name="_Toc242269508" localSheetId="1">'Règles de nommage'!$A$1</definedName>
    <definedName name="bis" localSheetId="8">#REF!</definedName>
    <definedName name="bis" localSheetId="9">#REF!</definedName>
    <definedName name="bis" localSheetId="15">#REF!</definedName>
    <definedName name="bis" localSheetId="13">#REF!</definedName>
    <definedName name="bis" localSheetId="16">#REF!</definedName>
    <definedName name="bis" localSheetId="14">#REF!</definedName>
    <definedName name="bis" localSheetId="4">#REF!</definedName>
    <definedName name="bis">#REF!</definedName>
    <definedName name="ccc" localSheetId="8">#REF!</definedName>
    <definedName name="ccc" localSheetId="9">#REF!</definedName>
    <definedName name="ccc">#REF!</definedName>
    <definedName name="I" localSheetId="8">#REF!</definedName>
    <definedName name="I" localSheetId="9">#REF!</definedName>
    <definedName name="I" localSheetId="13">#REF!</definedName>
    <definedName name="I">#REF!</definedName>
    <definedName name="ii" localSheetId="8">#REF!</definedName>
    <definedName name="ii" localSheetId="9">#REF!</definedName>
    <definedName name="ii" localSheetId="13">#REF!</definedName>
    <definedName name="ii">#REF!</definedName>
    <definedName name="In" localSheetId="8">#REF!</definedName>
    <definedName name="In" localSheetId="9">#REF!</definedName>
    <definedName name="In" localSheetId="13">#REF!</definedName>
    <definedName name="In">#REF!</definedName>
    <definedName name="Int" localSheetId="8">#REF!</definedName>
    <definedName name="Int" localSheetId="9">#REF!</definedName>
    <definedName name="Int" localSheetId="13">#REF!</definedName>
    <definedName name="Int">#REF!</definedName>
    <definedName name="Interop" localSheetId="8">#REF!</definedName>
    <definedName name="Interop" localSheetId="19">#REF!</definedName>
    <definedName name="Interop" localSheetId="9">#REF!</definedName>
    <definedName name="Interop" localSheetId="18">#REF!</definedName>
    <definedName name="Interop" localSheetId="24">#REF!</definedName>
    <definedName name="Interop" localSheetId="17">#REF!</definedName>
    <definedName name="Interop" localSheetId="15">#REF!</definedName>
    <definedName name="Interop" localSheetId="25">#REF!</definedName>
    <definedName name="Interop" localSheetId="21">#REF!</definedName>
    <definedName name="Interop" localSheetId="13">#REF!</definedName>
    <definedName name="Interop" localSheetId="23">#REF!</definedName>
    <definedName name="Interop" localSheetId="16">#REF!</definedName>
    <definedName name="Interop" localSheetId="14">#REF!</definedName>
    <definedName name="Interop" localSheetId="4">#REF!</definedName>
    <definedName name="Interop" localSheetId="22">#REF!</definedName>
    <definedName name="Interop" localSheetId="20">#REF!</definedName>
    <definedName name="Interop" localSheetId="2">#REF!</definedName>
    <definedName name="Interop">#REF!</definedName>
    <definedName name="PRDM" localSheetId="8">#REF!</definedName>
    <definedName name="PRDM" localSheetId="9">#REF!</definedName>
    <definedName name="PRDM" localSheetId="13">#REF!</definedName>
    <definedName name="PRDM">#REF!</definedName>
    <definedName name="_xlnm.Print_Area" localSheetId="13">'CR_MAD_Pm_V3.3'!$A$1:$D$149</definedName>
    <definedName name="_xlnm.Print_Area" localSheetId="0">Légende!$A:$C</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18" i="77" l="1"/>
  <c r="Z218" i="77"/>
  <c r="Y218" i="77"/>
  <c r="X218" i="77"/>
  <c r="W218" i="77"/>
  <c r="V218" i="77"/>
  <c r="U218" i="77"/>
  <c r="T218" i="77"/>
  <c r="S218" i="77"/>
  <c r="R218" i="77"/>
  <c r="Q218" i="77"/>
  <c r="P218" i="77"/>
  <c r="O218" i="77"/>
  <c r="N218" i="77"/>
  <c r="M218" i="77"/>
  <c r="L218" i="77"/>
  <c r="K218" i="77"/>
  <c r="J218" i="77"/>
  <c r="I218" i="77"/>
  <c r="H218" i="77"/>
  <c r="G218" i="77"/>
  <c r="F218" i="77"/>
  <c r="E218" i="77"/>
  <c r="D218" i="77"/>
  <c r="AA217" i="77"/>
  <c r="Z217" i="77"/>
  <c r="Y217" i="77"/>
  <c r="X217" i="77"/>
  <c r="W217" i="77"/>
  <c r="V217" i="77"/>
  <c r="U217" i="77"/>
  <c r="T217" i="77"/>
  <c r="S217" i="77"/>
  <c r="R217" i="77"/>
  <c r="Q217" i="77"/>
  <c r="P217" i="77"/>
  <c r="O217" i="77"/>
  <c r="N217" i="77"/>
  <c r="M217" i="77"/>
  <c r="L217" i="77"/>
  <c r="K217" i="77"/>
  <c r="J217" i="77"/>
  <c r="I217" i="77"/>
  <c r="H217" i="77"/>
  <c r="G217" i="77"/>
  <c r="F217" i="77"/>
  <c r="E217" i="77"/>
  <c r="D217" i="77"/>
  <c r="AA216" i="77"/>
  <c r="Z216" i="77"/>
  <c r="Y216" i="77"/>
  <c r="X216" i="77"/>
  <c r="W216" i="77"/>
  <c r="V216" i="77"/>
  <c r="U216" i="77"/>
  <c r="T216" i="77"/>
  <c r="S216" i="77"/>
  <c r="R216" i="77"/>
  <c r="Q216" i="77"/>
  <c r="P216" i="77"/>
  <c r="O216" i="77"/>
  <c r="N216" i="77"/>
  <c r="M216" i="77"/>
  <c r="L216" i="77"/>
  <c r="K216" i="77"/>
  <c r="J216" i="77"/>
  <c r="I216" i="77"/>
  <c r="H216" i="77"/>
  <c r="G216" i="77"/>
  <c r="F216" i="77"/>
  <c r="E216" i="77"/>
  <c r="D216" i="77"/>
  <c r="AA215" i="77"/>
  <c r="Z215" i="77"/>
  <c r="Y215" i="77"/>
  <c r="X215" i="77"/>
  <c r="W215" i="77"/>
  <c r="V215" i="77"/>
  <c r="U215" i="77"/>
  <c r="T215" i="77"/>
  <c r="S215" i="77"/>
  <c r="R215" i="77"/>
  <c r="Q215" i="77"/>
  <c r="P215" i="77"/>
  <c r="O215" i="77"/>
  <c r="N215" i="77"/>
  <c r="M215" i="77"/>
  <c r="L215" i="77"/>
  <c r="K215" i="77"/>
  <c r="J215" i="77"/>
  <c r="I215" i="77"/>
  <c r="H215" i="77"/>
  <c r="G215" i="77"/>
  <c r="F215" i="77"/>
  <c r="E215" i="77"/>
  <c r="D215" i="77"/>
  <c r="AA214" i="77"/>
  <c r="Z214" i="77"/>
  <c r="Y214" i="77"/>
  <c r="X214" i="77"/>
  <c r="W214" i="77"/>
  <c r="V214" i="77"/>
  <c r="U214" i="77"/>
  <c r="T214" i="77"/>
  <c r="S214" i="77"/>
  <c r="R214" i="77"/>
  <c r="Q214" i="77"/>
  <c r="P214" i="77"/>
  <c r="O214" i="77"/>
  <c r="N214" i="77"/>
  <c r="M214" i="77"/>
  <c r="L214" i="77"/>
  <c r="K214" i="77"/>
  <c r="J214" i="77"/>
  <c r="I214" i="77"/>
  <c r="H214" i="77"/>
  <c r="G214" i="77"/>
  <c r="F214" i="77"/>
  <c r="E214" i="77"/>
  <c r="D214" i="77"/>
  <c r="AA213" i="77"/>
  <c r="Z213" i="77"/>
  <c r="Y213" i="77"/>
  <c r="X213" i="77"/>
  <c r="W213" i="77"/>
  <c r="V213" i="77"/>
  <c r="U213" i="77"/>
  <c r="T213" i="77"/>
  <c r="S213" i="77"/>
  <c r="R213" i="77"/>
  <c r="Q213" i="77"/>
  <c r="P213" i="77"/>
  <c r="O213" i="77"/>
  <c r="N213" i="77"/>
  <c r="M213" i="77"/>
  <c r="L213" i="77"/>
  <c r="K213" i="77"/>
  <c r="J213" i="77"/>
  <c r="I213" i="77"/>
  <c r="H213" i="77"/>
  <c r="G213" i="77"/>
  <c r="F213" i="77"/>
  <c r="E213" i="77"/>
  <c r="D213" i="77"/>
  <c r="AA212" i="77"/>
  <c r="Z212" i="77"/>
  <c r="Y212" i="77"/>
  <c r="X212" i="77"/>
  <c r="W212" i="77"/>
  <c r="V212" i="77"/>
  <c r="U212" i="77"/>
  <c r="T212" i="77"/>
  <c r="S212" i="77"/>
  <c r="R212" i="77"/>
  <c r="Q212" i="77"/>
  <c r="P212" i="77"/>
  <c r="O212" i="77"/>
  <c r="N212" i="77"/>
  <c r="M212" i="77"/>
  <c r="L212" i="77"/>
  <c r="K212" i="77"/>
  <c r="J212" i="77"/>
  <c r="I212" i="77"/>
  <c r="H212" i="77"/>
  <c r="G212" i="77"/>
  <c r="F212" i="77"/>
  <c r="E212" i="77"/>
  <c r="D212" i="77"/>
  <c r="AA211" i="77"/>
  <c r="Z211" i="77"/>
  <c r="Y211" i="77"/>
  <c r="X211" i="77"/>
  <c r="W211" i="77"/>
  <c r="V211" i="77"/>
  <c r="U211" i="77"/>
  <c r="T211" i="77"/>
  <c r="S211" i="77"/>
  <c r="R211" i="77"/>
  <c r="Q211" i="77"/>
  <c r="P211" i="77"/>
  <c r="O211" i="77"/>
  <c r="N211" i="77"/>
  <c r="M211" i="77"/>
  <c r="L211" i="77"/>
  <c r="K211" i="77"/>
  <c r="J211" i="77"/>
  <c r="I211" i="77"/>
  <c r="H211" i="77"/>
  <c r="G211" i="77"/>
  <c r="F211" i="77"/>
  <c r="E211" i="77"/>
  <c r="D211" i="77"/>
  <c r="AA210" i="77"/>
  <c r="Z210" i="77"/>
  <c r="Y210" i="77"/>
  <c r="X210" i="77"/>
  <c r="W210" i="77"/>
  <c r="V210" i="77"/>
  <c r="U210" i="77"/>
  <c r="T210" i="77"/>
  <c r="S210" i="77"/>
  <c r="R210" i="77"/>
  <c r="Q210" i="77"/>
  <c r="P210" i="77"/>
  <c r="O210" i="77"/>
  <c r="N210" i="77"/>
  <c r="M210" i="77"/>
  <c r="L210" i="77"/>
  <c r="K210" i="77"/>
  <c r="J210" i="77"/>
  <c r="I210" i="77"/>
  <c r="H210" i="77"/>
  <c r="G210" i="77"/>
  <c r="F210" i="77"/>
  <c r="E210" i="77"/>
  <c r="D210" i="77"/>
  <c r="AA209" i="77"/>
  <c r="Z209" i="77"/>
  <c r="Y209" i="77"/>
  <c r="X209" i="77"/>
  <c r="W209" i="77"/>
  <c r="V209" i="77"/>
  <c r="U209" i="77"/>
  <c r="T209" i="77"/>
  <c r="S209" i="77"/>
  <c r="R209" i="77"/>
  <c r="Q209" i="77"/>
  <c r="P209" i="77"/>
  <c r="O209" i="77"/>
  <c r="N209" i="77"/>
  <c r="M209" i="77"/>
  <c r="L209" i="77"/>
  <c r="K209" i="77"/>
  <c r="J209" i="77"/>
  <c r="I209" i="77"/>
  <c r="H209" i="77"/>
  <c r="G209" i="77"/>
  <c r="F209" i="77"/>
  <c r="E209" i="77"/>
  <c r="D209" i="77"/>
  <c r="AA208" i="77"/>
  <c r="Z208" i="77"/>
  <c r="Y208" i="77"/>
  <c r="X208" i="77"/>
  <c r="W208" i="77"/>
  <c r="V208" i="77"/>
  <c r="U208" i="77"/>
  <c r="T208" i="77"/>
  <c r="S208" i="77"/>
  <c r="R208" i="77"/>
  <c r="Q208" i="77"/>
  <c r="P208" i="77"/>
  <c r="O208" i="77"/>
  <c r="N208" i="77"/>
  <c r="M208" i="77"/>
  <c r="L208" i="77"/>
  <c r="K208" i="77"/>
  <c r="J208" i="77"/>
  <c r="I208" i="77"/>
  <c r="H208" i="77"/>
  <c r="G208" i="77"/>
  <c r="F208" i="77"/>
  <c r="E208" i="77"/>
  <c r="D208" i="77"/>
  <c r="AA207" i="77"/>
  <c r="Z207" i="77"/>
  <c r="Y207" i="77"/>
  <c r="X207" i="77"/>
  <c r="W207" i="77"/>
  <c r="V207" i="77"/>
  <c r="U207" i="77"/>
  <c r="T207" i="77"/>
  <c r="S207" i="77"/>
  <c r="R207" i="77"/>
  <c r="Q207" i="77"/>
  <c r="P207" i="77"/>
  <c r="O207" i="77"/>
  <c r="N207" i="77"/>
  <c r="M207" i="77"/>
  <c r="L207" i="77"/>
  <c r="K207" i="77"/>
  <c r="J207" i="77"/>
  <c r="I207" i="77"/>
  <c r="H207" i="77"/>
  <c r="G207" i="77"/>
  <c r="F207" i="77"/>
  <c r="E207" i="77"/>
  <c r="D207" i="77"/>
  <c r="AA206" i="77"/>
  <c r="Z206" i="77"/>
  <c r="Y206" i="77"/>
  <c r="X206" i="77"/>
  <c r="W206" i="77"/>
  <c r="V206" i="77"/>
  <c r="U206" i="77"/>
  <c r="T206" i="77"/>
  <c r="S206" i="77"/>
  <c r="R206" i="77"/>
  <c r="Q206" i="77"/>
  <c r="P206" i="77"/>
  <c r="O206" i="77"/>
  <c r="N206" i="77"/>
  <c r="M206" i="77"/>
  <c r="L206" i="77"/>
  <c r="K206" i="77"/>
  <c r="J206" i="77"/>
  <c r="I206" i="77"/>
  <c r="H206" i="77"/>
  <c r="G206" i="77"/>
  <c r="F206" i="77"/>
  <c r="E206" i="77"/>
  <c r="D206" i="77"/>
  <c r="AA205" i="77"/>
  <c r="Z205" i="77"/>
  <c r="Y205" i="77"/>
  <c r="X205" i="77"/>
  <c r="W205" i="77"/>
  <c r="V205" i="77"/>
  <c r="U205" i="77"/>
  <c r="T205" i="77"/>
  <c r="S205" i="77"/>
  <c r="R205" i="77"/>
  <c r="Q205" i="77"/>
  <c r="P205" i="77"/>
  <c r="O205" i="77"/>
  <c r="N205" i="77"/>
  <c r="M205" i="77"/>
  <c r="L205" i="77"/>
  <c r="K205" i="77"/>
  <c r="J205" i="77"/>
  <c r="I205" i="77"/>
  <c r="H205" i="77"/>
  <c r="G205" i="77"/>
  <c r="F205" i="77"/>
  <c r="E205" i="77"/>
  <c r="D205" i="77"/>
  <c r="AA204" i="77"/>
  <c r="Z204" i="77"/>
  <c r="Y204" i="77"/>
  <c r="X204" i="77"/>
  <c r="W204" i="77"/>
  <c r="V204" i="77"/>
  <c r="U204" i="77"/>
  <c r="T204" i="77"/>
  <c r="S204" i="77"/>
  <c r="R204" i="77"/>
  <c r="Q204" i="77"/>
  <c r="P204" i="77"/>
  <c r="O204" i="77"/>
  <c r="N204" i="77"/>
  <c r="M204" i="77"/>
  <c r="L204" i="77"/>
  <c r="K204" i="77"/>
  <c r="J204" i="77"/>
  <c r="I204" i="77"/>
  <c r="H204" i="77"/>
  <c r="G204" i="77"/>
  <c r="F204" i="77"/>
  <c r="E204" i="77"/>
  <c r="D204" i="77"/>
  <c r="AA203" i="77"/>
  <c r="Z203" i="77"/>
  <c r="Y203" i="77"/>
  <c r="X203" i="77"/>
  <c r="W203" i="77"/>
  <c r="V203" i="77"/>
  <c r="U203" i="77"/>
  <c r="T203" i="77"/>
  <c r="S203" i="77"/>
  <c r="R203" i="77"/>
  <c r="Q203" i="77"/>
  <c r="P203" i="77"/>
  <c r="O203" i="77"/>
  <c r="N203" i="77"/>
  <c r="M203" i="77"/>
  <c r="L203" i="77"/>
  <c r="K203" i="77"/>
  <c r="J203" i="77"/>
  <c r="I203" i="77"/>
  <c r="H203" i="77"/>
  <c r="G203" i="77"/>
  <c r="F203" i="77"/>
  <c r="E203" i="77"/>
  <c r="D203" i="77"/>
  <c r="AA202" i="77"/>
  <c r="Z202" i="77"/>
  <c r="Y202" i="77"/>
  <c r="X202" i="77"/>
  <c r="W202" i="77"/>
  <c r="V202" i="77"/>
  <c r="U202" i="77"/>
  <c r="T202" i="77"/>
  <c r="S202" i="77"/>
  <c r="R202" i="77"/>
  <c r="Q202" i="77"/>
  <c r="P202" i="77"/>
  <c r="O202" i="77"/>
  <c r="N202" i="77"/>
  <c r="M202" i="77"/>
  <c r="L202" i="77"/>
  <c r="K202" i="77"/>
  <c r="J202" i="77"/>
  <c r="I202" i="77"/>
  <c r="H202" i="77"/>
  <c r="G202" i="77"/>
  <c r="F202" i="77"/>
  <c r="E202" i="77"/>
  <c r="D202" i="77"/>
  <c r="AA201" i="77"/>
  <c r="Z201" i="77"/>
  <c r="Y201" i="77"/>
  <c r="X201" i="77"/>
  <c r="W201" i="77"/>
  <c r="V201" i="77"/>
  <c r="U201" i="77"/>
  <c r="T201" i="77"/>
  <c r="S201" i="77"/>
  <c r="R201" i="77"/>
  <c r="Q201" i="77"/>
  <c r="P201" i="77"/>
  <c r="O201" i="77"/>
  <c r="N201" i="77"/>
  <c r="M201" i="77"/>
  <c r="L201" i="77"/>
  <c r="K201" i="77"/>
  <c r="J201" i="77"/>
  <c r="I201" i="77"/>
  <c r="H201" i="77"/>
  <c r="G201" i="77"/>
  <c r="F201" i="77"/>
  <c r="E201" i="77"/>
  <c r="D201" i="77"/>
  <c r="AA200" i="77"/>
  <c r="Z200" i="77"/>
  <c r="Y200" i="77"/>
  <c r="X200" i="77"/>
  <c r="W200" i="77"/>
  <c r="V200" i="77"/>
  <c r="U200" i="77"/>
  <c r="T200" i="77"/>
  <c r="S200" i="77"/>
  <c r="R200" i="77"/>
  <c r="Q200" i="77"/>
  <c r="P200" i="77"/>
  <c r="O200" i="77"/>
  <c r="N200" i="77"/>
  <c r="M200" i="77"/>
  <c r="L200" i="77"/>
  <c r="K200" i="77"/>
  <c r="J200" i="77"/>
  <c r="I200" i="77"/>
  <c r="H200" i="77"/>
  <c r="G200" i="77"/>
  <c r="F200" i="77"/>
  <c r="E200" i="77"/>
  <c r="D200" i="77"/>
  <c r="AA199" i="77"/>
  <c r="Z199" i="77"/>
  <c r="Y199" i="77"/>
  <c r="X199" i="77"/>
  <c r="W199" i="77"/>
  <c r="V199" i="77"/>
  <c r="U199" i="77"/>
  <c r="T199" i="77"/>
  <c r="S199" i="77"/>
  <c r="R199" i="77"/>
  <c r="Q199" i="77"/>
  <c r="P199" i="77"/>
  <c r="O199" i="77"/>
  <c r="N199" i="77"/>
  <c r="M199" i="77"/>
  <c r="L199" i="77"/>
  <c r="K199" i="77"/>
  <c r="J199" i="77"/>
  <c r="I199" i="77"/>
  <c r="H199" i="77"/>
  <c r="G199" i="77"/>
  <c r="F199" i="77"/>
  <c r="E199" i="77"/>
  <c r="D199" i="77"/>
  <c r="AA198" i="77"/>
  <c r="Z198" i="77"/>
  <c r="Y198" i="77"/>
  <c r="X198" i="77"/>
  <c r="W198" i="77"/>
  <c r="V198" i="77"/>
  <c r="U198" i="77"/>
  <c r="T198" i="77"/>
  <c r="S198" i="77"/>
  <c r="R198" i="77"/>
  <c r="Q198" i="77"/>
  <c r="P198" i="77"/>
  <c r="O198" i="77"/>
  <c r="N198" i="77"/>
  <c r="M198" i="77"/>
  <c r="L198" i="77"/>
  <c r="K198" i="77"/>
  <c r="J198" i="77"/>
  <c r="I198" i="77"/>
  <c r="H198" i="77"/>
  <c r="G198" i="77"/>
  <c r="F198" i="77"/>
  <c r="E198" i="77"/>
  <c r="D198" i="77"/>
  <c r="AA197" i="77"/>
  <c r="Z197" i="77"/>
  <c r="Y197" i="77"/>
  <c r="X197" i="77"/>
  <c r="W197" i="77"/>
  <c r="V197" i="77"/>
  <c r="U197" i="77"/>
  <c r="T197" i="77"/>
  <c r="S197" i="77"/>
  <c r="R197" i="77"/>
  <c r="Q197" i="77"/>
  <c r="P197" i="77"/>
  <c r="O197" i="77"/>
  <c r="N197" i="77"/>
  <c r="M197" i="77"/>
  <c r="L197" i="77"/>
  <c r="K197" i="77"/>
  <c r="J197" i="77"/>
  <c r="I197" i="77"/>
  <c r="H197" i="77"/>
  <c r="G197" i="77"/>
  <c r="F197" i="77"/>
  <c r="E197" i="77"/>
  <c r="D197" i="77"/>
  <c r="AA196" i="77"/>
  <c r="Z196" i="77"/>
  <c r="Y196" i="77"/>
  <c r="X196" i="77"/>
  <c r="W196" i="77"/>
  <c r="V196" i="77"/>
  <c r="U196" i="77"/>
  <c r="T196" i="77"/>
  <c r="S196" i="77"/>
  <c r="R196" i="77"/>
  <c r="Q196" i="77"/>
  <c r="P196" i="77"/>
  <c r="O196" i="77"/>
  <c r="N196" i="77"/>
  <c r="M196" i="77"/>
  <c r="L196" i="77"/>
  <c r="K196" i="77"/>
  <c r="J196" i="77"/>
  <c r="I196" i="77"/>
  <c r="H196" i="77"/>
  <c r="G196" i="77"/>
  <c r="F196" i="77"/>
  <c r="E196" i="77"/>
  <c r="D196" i="77"/>
  <c r="AA195" i="77"/>
  <c r="Z195" i="77"/>
  <c r="Y195" i="77"/>
  <c r="X195" i="77"/>
  <c r="W195" i="77"/>
  <c r="V195" i="77"/>
  <c r="U195" i="77"/>
  <c r="T195" i="77"/>
  <c r="S195" i="77"/>
  <c r="R195" i="77"/>
  <c r="Q195" i="77"/>
  <c r="P195" i="77"/>
  <c r="O195" i="77"/>
  <c r="N195" i="77"/>
  <c r="M195" i="77"/>
  <c r="L195" i="77"/>
  <c r="K195" i="77"/>
  <c r="J195" i="77"/>
  <c r="I195" i="77"/>
  <c r="H195" i="77"/>
  <c r="G195" i="77"/>
  <c r="F195" i="77"/>
  <c r="E195" i="77"/>
  <c r="D195" i="77"/>
  <c r="AA194" i="77"/>
  <c r="Z194" i="77"/>
  <c r="Y194" i="77"/>
  <c r="X194" i="77"/>
  <c r="W194" i="77"/>
  <c r="V194" i="77"/>
  <c r="U194" i="77"/>
  <c r="T194" i="77"/>
  <c r="S194" i="77"/>
  <c r="R194" i="77"/>
  <c r="Q194" i="77"/>
  <c r="P194" i="77"/>
  <c r="O194" i="77"/>
  <c r="N194" i="77"/>
  <c r="M194" i="77"/>
  <c r="L194" i="77"/>
  <c r="K194" i="77"/>
  <c r="J194" i="77"/>
  <c r="I194" i="77"/>
  <c r="H194" i="77"/>
  <c r="G194" i="77"/>
  <c r="F194" i="77"/>
  <c r="E194" i="77"/>
  <c r="D194" i="77"/>
  <c r="AA193" i="77"/>
  <c r="Z193" i="77"/>
  <c r="Y193" i="77"/>
  <c r="X193" i="77"/>
  <c r="W193" i="77"/>
  <c r="V193" i="77"/>
  <c r="U193" i="77"/>
  <c r="T193" i="77"/>
  <c r="S193" i="77"/>
  <c r="R193" i="77"/>
  <c r="Q193" i="77"/>
  <c r="P193" i="77"/>
  <c r="O193" i="77"/>
  <c r="N193" i="77"/>
  <c r="M193" i="77"/>
  <c r="L193" i="77"/>
  <c r="K193" i="77"/>
  <c r="J193" i="77"/>
  <c r="I193" i="77"/>
  <c r="H193" i="77"/>
  <c r="G193" i="77"/>
  <c r="F193" i="77"/>
  <c r="E193" i="77"/>
  <c r="D193" i="77"/>
  <c r="AA192" i="77"/>
  <c r="Z192" i="77"/>
  <c r="Y192" i="77"/>
  <c r="X192" i="77"/>
  <c r="W192" i="77"/>
  <c r="V192" i="77"/>
  <c r="U192" i="77"/>
  <c r="T192" i="77"/>
  <c r="S192" i="77"/>
  <c r="R192" i="77"/>
  <c r="Q192" i="77"/>
  <c r="P192" i="77"/>
  <c r="O192" i="77"/>
  <c r="N192" i="77"/>
  <c r="M192" i="77"/>
  <c r="L192" i="77"/>
  <c r="K192" i="77"/>
  <c r="J192" i="77"/>
  <c r="I192" i="77"/>
  <c r="H192" i="77"/>
  <c r="G192" i="77"/>
  <c r="F192" i="77"/>
  <c r="E192" i="77"/>
  <c r="D192" i="77"/>
  <c r="AA191" i="77"/>
  <c r="Z191" i="77"/>
  <c r="Y191" i="77"/>
  <c r="X191" i="77"/>
  <c r="W191" i="77"/>
  <c r="V191" i="77"/>
  <c r="U191" i="77"/>
  <c r="T191" i="77"/>
  <c r="S191" i="77"/>
  <c r="R191" i="77"/>
  <c r="Q191" i="77"/>
  <c r="P191" i="77"/>
  <c r="O191" i="77"/>
  <c r="N191" i="77"/>
  <c r="M191" i="77"/>
  <c r="L191" i="77"/>
  <c r="K191" i="77"/>
  <c r="J191" i="77"/>
  <c r="I191" i="77"/>
  <c r="H191" i="77"/>
  <c r="G191" i="77"/>
  <c r="F191" i="77"/>
  <c r="E191" i="77"/>
  <c r="D191" i="77"/>
  <c r="AA190" i="77"/>
  <c r="Z190" i="77"/>
  <c r="Y190" i="77"/>
  <c r="X190" i="77"/>
  <c r="W190" i="77"/>
  <c r="V190" i="77"/>
  <c r="U190" i="77"/>
  <c r="T190" i="77"/>
  <c r="S190" i="77"/>
  <c r="R190" i="77"/>
  <c r="Q190" i="77"/>
  <c r="P190" i="77"/>
  <c r="O190" i="77"/>
  <c r="N190" i="77"/>
  <c r="M190" i="77"/>
  <c r="L190" i="77"/>
  <c r="K190" i="77"/>
  <c r="J190" i="77"/>
  <c r="I190" i="77"/>
  <c r="H190" i="77"/>
  <c r="G190" i="77"/>
  <c r="F190" i="77"/>
  <c r="E190" i="77"/>
  <c r="D190" i="77"/>
  <c r="AA189" i="77"/>
  <c r="Z189" i="77"/>
  <c r="Y189" i="77"/>
  <c r="X189" i="77"/>
  <c r="W189" i="77"/>
  <c r="V189" i="77"/>
  <c r="U189" i="77"/>
  <c r="T189" i="77"/>
  <c r="S189" i="77"/>
  <c r="R189" i="77"/>
  <c r="Q189" i="77"/>
  <c r="P189" i="77"/>
  <c r="O189" i="77"/>
  <c r="N189" i="77"/>
  <c r="M189" i="77"/>
  <c r="L189" i="77"/>
  <c r="K189" i="77"/>
  <c r="J189" i="77"/>
  <c r="I189" i="77"/>
  <c r="H189" i="77"/>
  <c r="G189" i="77"/>
  <c r="F189" i="77"/>
  <c r="E189" i="77"/>
  <c r="D189" i="77"/>
  <c r="AA188" i="77"/>
  <c r="Z188" i="77"/>
  <c r="Y188" i="77"/>
  <c r="X188" i="77"/>
  <c r="W188" i="77"/>
  <c r="V188" i="77"/>
  <c r="U188" i="77"/>
  <c r="T188" i="77"/>
  <c r="S188" i="77"/>
  <c r="R188" i="77"/>
  <c r="Q188" i="77"/>
  <c r="P188" i="77"/>
  <c r="O188" i="77"/>
  <c r="N188" i="77"/>
  <c r="M188" i="77"/>
  <c r="L188" i="77"/>
  <c r="K188" i="77"/>
  <c r="J188" i="77"/>
  <c r="I188" i="77"/>
  <c r="H188" i="77"/>
  <c r="G188" i="77"/>
  <c r="F188" i="77"/>
  <c r="E188" i="77"/>
  <c r="D188" i="77"/>
  <c r="AA187" i="77"/>
  <c r="Z187" i="77"/>
  <c r="Y187" i="77"/>
  <c r="X187" i="77"/>
  <c r="W187" i="77"/>
  <c r="V187" i="77"/>
  <c r="U187" i="77"/>
  <c r="T187" i="77"/>
  <c r="S187" i="77"/>
  <c r="R187" i="77"/>
  <c r="Q187" i="77"/>
  <c r="P187" i="77"/>
  <c r="O187" i="77"/>
  <c r="N187" i="77"/>
  <c r="M187" i="77"/>
  <c r="L187" i="77"/>
  <c r="K187" i="77"/>
  <c r="J187" i="77"/>
  <c r="I187" i="77"/>
  <c r="H187" i="77"/>
  <c r="G187" i="77"/>
  <c r="F187" i="77"/>
  <c r="E187" i="77"/>
  <c r="D187" i="77"/>
  <c r="AA186" i="77"/>
  <c r="Z186" i="77"/>
  <c r="Y186" i="77"/>
  <c r="X186" i="77"/>
  <c r="W186" i="77"/>
  <c r="V186" i="77"/>
  <c r="U186" i="77"/>
  <c r="T186" i="77"/>
  <c r="S186" i="77"/>
  <c r="R186" i="77"/>
  <c r="Q186" i="77"/>
  <c r="P186" i="77"/>
  <c r="O186" i="77"/>
  <c r="N186" i="77"/>
  <c r="M186" i="77"/>
  <c r="L186" i="77"/>
  <c r="K186" i="77"/>
  <c r="J186" i="77"/>
  <c r="I186" i="77"/>
  <c r="H186" i="77"/>
  <c r="G186" i="77"/>
  <c r="F186" i="77"/>
  <c r="E186" i="77"/>
  <c r="D186" i="77"/>
  <c r="AA185" i="77"/>
  <c r="Z185" i="77"/>
  <c r="Y185" i="77"/>
  <c r="X185" i="77"/>
  <c r="W185" i="77"/>
  <c r="V185" i="77"/>
  <c r="U185" i="77"/>
  <c r="T185" i="77"/>
  <c r="S185" i="77"/>
  <c r="R185" i="77"/>
  <c r="Q185" i="77"/>
  <c r="P185" i="77"/>
  <c r="O185" i="77"/>
  <c r="N185" i="77"/>
  <c r="M185" i="77"/>
  <c r="L185" i="77"/>
  <c r="K185" i="77"/>
  <c r="J185" i="77"/>
  <c r="I185" i="77"/>
  <c r="H185" i="77"/>
  <c r="G185" i="77"/>
  <c r="F185" i="77"/>
  <c r="E185" i="77"/>
  <c r="D185" i="77"/>
  <c r="AA184" i="77"/>
  <c r="Z184" i="77"/>
  <c r="Y184" i="77"/>
  <c r="X184" i="77"/>
  <c r="W184" i="77"/>
  <c r="V184" i="77"/>
  <c r="U184" i="77"/>
  <c r="T184" i="77"/>
  <c r="S184" i="77"/>
  <c r="R184" i="77"/>
  <c r="Q184" i="77"/>
  <c r="P184" i="77"/>
  <c r="O184" i="77"/>
  <c r="N184" i="77"/>
  <c r="M184" i="77"/>
  <c r="L184" i="77"/>
  <c r="K184" i="77"/>
  <c r="J184" i="77"/>
  <c r="I184" i="77"/>
  <c r="H184" i="77"/>
  <c r="G184" i="77"/>
  <c r="F184" i="77"/>
  <c r="E184" i="77"/>
  <c r="D184" i="77"/>
  <c r="AA183" i="77"/>
  <c r="Z183" i="77"/>
  <c r="Y183" i="77"/>
  <c r="X183" i="77"/>
  <c r="W183" i="77"/>
  <c r="V183" i="77"/>
  <c r="U183" i="77"/>
  <c r="T183" i="77"/>
  <c r="S183" i="77"/>
  <c r="R183" i="77"/>
  <c r="Q183" i="77"/>
  <c r="P183" i="77"/>
  <c r="O183" i="77"/>
  <c r="N183" i="77"/>
  <c r="M183" i="77"/>
  <c r="L183" i="77"/>
  <c r="K183" i="77"/>
  <c r="J183" i="77"/>
  <c r="I183" i="77"/>
  <c r="H183" i="77"/>
  <c r="G183" i="77"/>
  <c r="F183" i="77"/>
  <c r="E183" i="77"/>
  <c r="D183" i="77"/>
  <c r="AA182" i="77"/>
  <c r="Z182" i="77"/>
  <c r="Y182" i="77"/>
  <c r="X182" i="77"/>
  <c r="W182" i="77"/>
  <c r="V182" i="77"/>
  <c r="U182" i="77"/>
  <c r="T182" i="77"/>
  <c r="S182" i="77"/>
  <c r="R182" i="77"/>
  <c r="Q182" i="77"/>
  <c r="P182" i="77"/>
  <c r="O182" i="77"/>
  <c r="N182" i="77"/>
  <c r="M182" i="77"/>
  <c r="L182" i="77"/>
  <c r="K182" i="77"/>
  <c r="J182" i="77"/>
  <c r="I182" i="77"/>
  <c r="H182" i="77"/>
  <c r="G182" i="77"/>
  <c r="F182" i="77"/>
  <c r="E182" i="77"/>
  <c r="D182" i="77"/>
  <c r="AA181" i="77"/>
  <c r="Z181" i="77"/>
  <c r="Y181" i="77"/>
  <c r="X181" i="77"/>
  <c r="W181" i="77"/>
  <c r="V181" i="77"/>
  <c r="U181" i="77"/>
  <c r="T181" i="77"/>
  <c r="S181" i="77"/>
  <c r="R181" i="77"/>
  <c r="Q181" i="77"/>
  <c r="P181" i="77"/>
  <c r="O181" i="77"/>
  <c r="N181" i="77"/>
  <c r="M181" i="77"/>
  <c r="L181" i="77"/>
  <c r="K181" i="77"/>
  <c r="J181" i="77"/>
  <c r="I181" i="77"/>
  <c r="H181" i="77"/>
  <c r="G181" i="77"/>
  <c r="F181" i="77"/>
  <c r="E181" i="77"/>
  <c r="D181" i="77"/>
  <c r="AA180" i="77"/>
  <c r="Z180" i="77"/>
  <c r="Y180" i="77"/>
  <c r="X180" i="77"/>
  <c r="W180" i="77"/>
  <c r="V180" i="77"/>
  <c r="U180" i="77"/>
  <c r="T180" i="77"/>
  <c r="S180" i="77"/>
  <c r="R180" i="77"/>
  <c r="Q180" i="77"/>
  <c r="P180" i="77"/>
  <c r="O180" i="77"/>
  <c r="N180" i="77"/>
  <c r="M180" i="77"/>
  <c r="L180" i="77"/>
  <c r="K180" i="77"/>
  <c r="J180" i="77"/>
  <c r="I180" i="77"/>
  <c r="H180" i="77"/>
  <c r="G180" i="77"/>
  <c r="F180" i="77"/>
  <c r="E180" i="77"/>
  <c r="D180" i="77"/>
  <c r="AA179" i="77"/>
  <c r="Z179" i="77"/>
  <c r="Y179" i="77"/>
  <c r="X179" i="77"/>
  <c r="W179" i="77"/>
  <c r="V179" i="77"/>
  <c r="U179" i="77"/>
  <c r="T179" i="77"/>
  <c r="S179" i="77"/>
  <c r="R179" i="77"/>
  <c r="Q179" i="77"/>
  <c r="P179" i="77"/>
  <c r="O179" i="77"/>
  <c r="N179" i="77"/>
  <c r="M179" i="77"/>
  <c r="L179" i="77"/>
  <c r="K179" i="77"/>
  <c r="J179" i="77"/>
  <c r="I179" i="77"/>
  <c r="H179" i="77"/>
  <c r="G179" i="77"/>
  <c r="F179" i="77"/>
  <c r="E179" i="77"/>
  <c r="D179" i="77"/>
  <c r="AA178" i="77"/>
  <c r="Z178" i="77"/>
  <c r="Y178" i="77"/>
  <c r="X178" i="77"/>
  <c r="W178" i="77"/>
  <c r="V178" i="77"/>
  <c r="U178" i="77"/>
  <c r="T178" i="77"/>
  <c r="S178" i="77"/>
  <c r="R178" i="77"/>
  <c r="Q178" i="77"/>
  <c r="P178" i="77"/>
  <c r="O178" i="77"/>
  <c r="N178" i="77"/>
  <c r="M178" i="77"/>
  <c r="L178" i="77"/>
  <c r="K178" i="77"/>
  <c r="J178" i="77"/>
  <c r="I178" i="77"/>
  <c r="H178" i="77"/>
  <c r="G178" i="77"/>
  <c r="F178" i="77"/>
  <c r="E178" i="77"/>
  <c r="D178" i="77"/>
  <c r="AA177" i="77"/>
  <c r="Z177" i="77"/>
  <c r="Y177" i="77"/>
  <c r="X177" i="77"/>
  <c r="W177" i="77"/>
  <c r="V177" i="77"/>
  <c r="U177" i="77"/>
  <c r="T177" i="77"/>
  <c r="S177" i="77"/>
  <c r="R177" i="77"/>
  <c r="Q177" i="77"/>
  <c r="P177" i="77"/>
  <c r="O177" i="77"/>
  <c r="N177" i="77"/>
  <c r="M177" i="77"/>
  <c r="L177" i="77"/>
  <c r="K177" i="77"/>
  <c r="J177" i="77"/>
  <c r="I177" i="77"/>
  <c r="H177" i="77"/>
  <c r="G177" i="77"/>
  <c r="F177" i="77"/>
  <c r="E177" i="77"/>
  <c r="D177" i="77"/>
  <c r="AA176" i="77"/>
  <c r="Z176" i="77"/>
  <c r="Y176" i="77"/>
  <c r="X176" i="77"/>
  <c r="W176" i="77"/>
  <c r="V176" i="77"/>
  <c r="U176" i="77"/>
  <c r="T176" i="77"/>
  <c r="S176" i="77"/>
  <c r="R176" i="77"/>
  <c r="Q176" i="77"/>
  <c r="P176" i="77"/>
  <c r="O176" i="77"/>
  <c r="N176" i="77"/>
  <c r="M176" i="77"/>
  <c r="L176" i="77"/>
  <c r="K176" i="77"/>
  <c r="J176" i="77"/>
  <c r="I176" i="77"/>
  <c r="H176" i="77"/>
  <c r="G176" i="77"/>
  <c r="F176" i="77"/>
  <c r="E176" i="77"/>
  <c r="D176" i="77"/>
  <c r="AA175" i="77"/>
  <c r="Z175" i="77"/>
  <c r="Y175" i="77"/>
  <c r="X175" i="77"/>
  <c r="W175" i="77"/>
  <c r="V175" i="77"/>
  <c r="U175" i="77"/>
  <c r="T175" i="77"/>
  <c r="S175" i="77"/>
  <c r="R175" i="77"/>
  <c r="Q175" i="77"/>
  <c r="P175" i="77"/>
  <c r="O175" i="77"/>
  <c r="N175" i="77"/>
  <c r="M175" i="77"/>
  <c r="L175" i="77"/>
  <c r="K175" i="77"/>
  <c r="J175" i="77"/>
  <c r="I175" i="77"/>
  <c r="H175" i="77"/>
  <c r="G175" i="77"/>
  <c r="F175" i="77"/>
  <c r="E175" i="77"/>
  <c r="D175" i="77"/>
  <c r="AA174" i="77"/>
  <c r="Z174" i="77"/>
  <c r="Y174" i="77"/>
  <c r="X174" i="77"/>
  <c r="W174" i="77"/>
  <c r="V174" i="77"/>
  <c r="U174" i="77"/>
  <c r="T174" i="77"/>
  <c r="S174" i="77"/>
  <c r="R174" i="77"/>
  <c r="Q174" i="77"/>
  <c r="P174" i="77"/>
  <c r="O174" i="77"/>
  <c r="N174" i="77"/>
  <c r="M174" i="77"/>
  <c r="L174" i="77"/>
  <c r="K174" i="77"/>
  <c r="J174" i="77"/>
  <c r="I174" i="77"/>
  <c r="H174" i="77"/>
  <c r="G174" i="77"/>
  <c r="F174" i="77"/>
  <c r="E174" i="77"/>
  <c r="D174" i="77"/>
  <c r="AA173" i="77"/>
  <c r="Z173" i="77"/>
  <c r="Y173" i="77"/>
  <c r="X173" i="77"/>
  <c r="W173" i="77"/>
  <c r="V173" i="77"/>
  <c r="U173" i="77"/>
  <c r="T173" i="77"/>
  <c r="S173" i="77"/>
  <c r="R173" i="77"/>
  <c r="Q173" i="77"/>
  <c r="P173" i="77"/>
  <c r="O173" i="77"/>
  <c r="N173" i="77"/>
  <c r="M173" i="77"/>
  <c r="L173" i="77"/>
  <c r="K173" i="77"/>
  <c r="J173" i="77"/>
  <c r="I173" i="77"/>
  <c r="H173" i="77"/>
  <c r="G173" i="77"/>
  <c r="F173" i="77"/>
  <c r="E173" i="77"/>
  <c r="D173" i="77"/>
  <c r="AA172" i="77"/>
  <c r="Z172" i="77"/>
  <c r="Y172" i="77"/>
  <c r="X172" i="77"/>
  <c r="W172" i="77"/>
  <c r="V172" i="77"/>
  <c r="U172" i="77"/>
  <c r="T172" i="77"/>
  <c r="S172" i="77"/>
  <c r="R172" i="77"/>
  <c r="Q172" i="77"/>
  <c r="P172" i="77"/>
  <c r="O172" i="77"/>
  <c r="N172" i="77"/>
  <c r="M172" i="77"/>
  <c r="L172" i="77"/>
  <c r="K172" i="77"/>
  <c r="J172" i="77"/>
  <c r="I172" i="77"/>
  <c r="H172" i="77"/>
  <c r="G172" i="77"/>
  <c r="F172" i="77"/>
  <c r="E172" i="77"/>
  <c r="D172" i="77"/>
  <c r="AA171" i="77"/>
  <c r="Z171" i="77"/>
  <c r="Y171" i="77"/>
  <c r="X171" i="77"/>
  <c r="W171" i="77"/>
  <c r="V171" i="77"/>
  <c r="U171" i="77"/>
  <c r="T171" i="77"/>
  <c r="S171" i="77"/>
  <c r="R171" i="77"/>
  <c r="Q171" i="77"/>
  <c r="P171" i="77"/>
  <c r="O171" i="77"/>
  <c r="N171" i="77"/>
  <c r="M171" i="77"/>
  <c r="L171" i="77"/>
  <c r="K171" i="77"/>
  <c r="J171" i="77"/>
  <c r="I171" i="77"/>
  <c r="H171" i="77"/>
  <c r="G171" i="77"/>
  <c r="F171" i="77"/>
  <c r="E171" i="77"/>
  <c r="D171" i="77"/>
  <c r="AA170" i="77"/>
  <c r="Z170" i="77"/>
  <c r="Y170" i="77"/>
  <c r="X170" i="77"/>
  <c r="W170" i="77"/>
  <c r="V170" i="77"/>
  <c r="U170" i="77"/>
  <c r="T170" i="77"/>
  <c r="S170" i="77"/>
  <c r="R170" i="77"/>
  <c r="Q170" i="77"/>
  <c r="P170" i="77"/>
  <c r="O170" i="77"/>
  <c r="N170" i="77"/>
  <c r="M170" i="77"/>
  <c r="L170" i="77"/>
  <c r="K170" i="77"/>
  <c r="J170" i="77"/>
  <c r="I170" i="77"/>
  <c r="H170" i="77"/>
  <c r="G170" i="77"/>
  <c r="F170" i="77"/>
  <c r="E170" i="77"/>
  <c r="D170" i="77"/>
  <c r="AA169" i="77"/>
  <c r="Z169" i="77"/>
  <c r="Y169" i="77"/>
  <c r="X169" i="77"/>
  <c r="W169" i="77"/>
  <c r="V169" i="77"/>
  <c r="U169" i="77"/>
  <c r="T169" i="77"/>
  <c r="S169" i="77"/>
  <c r="R169" i="77"/>
  <c r="Q169" i="77"/>
  <c r="P169" i="77"/>
  <c r="O169" i="77"/>
  <c r="N169" i="77"/>
  <c r="M169" i="77"/>
  <c r="L169" i="77"/>
  <c r="K169" i="77"/>
  <c r="J169" i="77"/>
  <c r="I169" i="77"/>
  <c r="H169" i="77"/>
  <c r="G169" i="77"/>
  <c r="F169" i="77"/>
  <c r="E169" i="77"/>
  <c r="D169" i="77"/>
  <c r="AA168" i="77"/>
  <c r="Z168" i="77"/>
  <c r="Y168" i="77"/>
  <c r="X168" i="77"/>
  <c r="W168" i="77"/>
  <c r="V168" i="77"/>
  <c r="U168" i="77"/>
  <c r="T168" i="77"/>
  <c r="S168" i="77"/>
  <c r="R168" i="77"/>
  <c r="Q168" i="77"/>
  <c r="P168" i="77"/>
  <c r="O168" i="77"/>
  <c r="N168" i="77"/>
  <c r="M168" i="77"/>
  <c r="L168" i="77"/>
  <c r="K168" i="77"/>
  <c r="J168" i="77"/>
  <c r="I168" i="77"/>
  <c r="H168" i="77"/>
  <c r="G168" i="77"/>
  <c r="F168" i="77"/>
  <c r="E168" i="77"/>
  <c r="D168" i="77"/>
  <c r="AA167" i="77"/>
  <c r="Z167" i="77"/>
  <c r="Y167" i="77"/>
  <c r="X167" i="77"/>
  <c r="W167" i="77"/>
  <c r="V167" i="77"/>
  <c r="U167" i="77"/>
  <c r="T167" i="77"/>
  <c r="S167" i="77"/>
  <c r="R167" i="77"/>
  <c r="Q167" i="77"/>
  <c r="P167" i="77"/>
  <c r="O167" i="77"/>
  <c r="N167" i="77"/>
  <c r="M167" i="77"/>
  <c r="L167" i="77"/>
  <c r="K167" i="77"/>
  <c r="J167" i="77"/>
  <c r="I167" i="77"/>
  <c r="H167" i="77"/>
  <c r="G167" i="77"/>
  <c r="F167" i="77"/>
  <c r="E167" i="77"/>
  <c r="D167" i="77"/>
  <c r="AA166" i="77"/>
  <c r="Z166" i="77"/>
  <c r="Y166" i="77"/>
  <c r="X166" i="77"/>
  <c r="W166" i="77"/>
  <c r="V166" i="77"/>
  <c r="U166" i="77"/>
  <c r="T166" i="77"/>
  <c r="S166" i="77"/>
  <c r="R166" i="77"/>
  <c r="Q166" i="77"/>
  <c r="P166" i="77"/>
  <c r="O166" i="77"/>
  <c r="N166" i="77"/>
  <c r="M166" i="77"/>
  <c r="L166" i="77"/>
  <c r="K166" i="77"/>
  <c r="J166" i="77"/>
  <c r="I166" i="77"/>
  <c r="H166" i="77"/>
  <c r="G166" i="77"/>
  <c r="F166" i="77"/>
  <c r="E166" i="77"/>
  <c r="D166" i="77"/>
  <c r="AA165" i="77"/>
  <c r="Z165" i="77"/>
  <c r="Y165" i="77"/>
  <c r="X165" i="77"/>
  <c r="W165" i="77"/>
  <c r="V165" i="77"/>
  <c r="U165" i="77"/>
  <c r="T165" i="77"/>
  <c r="S165" i="77"/>
  <c r="R165" i="77"/>
  <c r="Q165" i="77"/>
  <c r="P165" i="77"/>
  <c r="O165" i="77"/>
  <c r="N165" i="77"/>
  <c r="M165" i="77"/>
  <c r="L165" i="77"/>
  <c r="K165" i="77"/>
  <c r="J165" i="77"/>
  <c r="I165" i="77"/>
  <c r="H165" i="77"/>
  <c r="G165" i="77"/>
  <c r="F165" i="77"/>
  <c r="E165" i="77"/>
  <c r="D165" i="77"/>
  <c r="AA164" i="77"/>
  <c r="Z164" i="77"/>
  <c r="Y164" i="77"/>
  <c r="X164" i="77"/>
  <c r="W164" i="77"/>
  <c r="V164" i="77"/>
  <c r="U164" i="77"/>
  <c r="T164" i="77"/>
  <c r="S164" i="77"/>
  <c r="R164" i="77"/>
  <c r="Q164" i="77"/>
  <c r="P164" i="77"/>
  <c r="O164" i="77"/>
  <c r="N164" i="77"/>
  <c r="M164" i="77"/>
  <c r="L164" i="77"/>
  <c r="K164" i="77"/>
  <c r="J164" i="77"/>
  <c r="I164" i="77"/>
  <c r="H164" i="77"/>
  <c r="G164" i="77"/>
  <c r="F164" i="77"/>
  <c r="E164" i="77"/>
  <c r="D164" i="77"/>
  <c r="AA163" i="77"/>
  <c r="Z163" i="77"/>
  <c r="Y163" i="77"/>
  <c r="X163" i="77"/>
  <c r="W163" i="77"/>
  <c r="V163" i="77"/>
  <c r="U163" i="77"/>
  <c r="T163" i="77"/>
  <c r="S163" i="77"/>
  <c r="R163" i="77"/>
  <c r="Q163" i="77"/>
  <c r="P163" i="77"/>
  <c r="O163" i="77"/>
  <c r="N163" i="77"/>
  <c r="M163" i="77"/>
  <c r="L163" i="77"/>
  <c r="K163" i="77"/>
  <c r="J163" i="77"/>
  <c r="I163" i="77"/>
  <c r="H163" i="77"/>
  <c r="G163" i="77"/>
  <c r="F163" i="77"/>
  <c r="E163" i="77"/>
  <c r="D163" i="77"/>
  <c r="AA162" i="77"/>
  <c r="Z162" i="77"/>
  <c r="Y162" i="77"/>
  <c r="X162" i="77"/>
  <c r="W162" i="77"/>
  <c r="V162" i="77"/>
  <c r="U162" i="77"/>
  <c r="T162" i="77"/>
  <c r="S162" i="77"/>
  <c r="R162" i="77"/>
  <c r="Q162" i="77"/>
  <c r="P162" i="77"/>
  <c r="O162" i="77"/>
  <c r="N162" i="77"/>
  <c r="M162" i="77"/>
  <c r="L162" i="77"/>
  <c r="K162" i="77"/>
  <c r="J162" i="77"/>
  <c r="I162" i="77"/>
  <c r="H162" i="77"/>
  <c r="G162" i="77"/>
  <c r="F162" i="77"/>
  <c r="E162" i="77"/>
  <c r="D162" i="77"/>
  <c r="AA161" i="77"/>
  <c r="Z161" i="77"/>
  <c r="Y161" i="77"/>
  <c r="X161" i="77"/>
  <c r="W161" i="77"/>
  <c r="V161" i="77"/>
  <c r="U161" i="77"/>
  <c r="T161" i="77"/>
  <c r="S161" i="77"/>
  <c r="R161" i="77"/>
  <c r="Q161" i="77"/>
  <c r="P161" i="77"/>
  <c r="O161" i="77"/>
  <c r="N161" i="77"/>
  <c r="M161" i="77"/>
  <c r="L161" i="77"/>
  <c r="K161" i="77"/>
  <c r="J161" i="77"/>
  <c r="I161" i="77"/>
  <c r="H161" i="77"/>
  <c r="G161" i="77"/>
  <c r="F161" i="77"/>
  <c r="E161" i="77"/>
  <c r="D161" i="77"/>
  <c r="AA160" i="77"/>
  <c r="Z160" i="77"/>
  <c r="Y160" i="77"/>
  <c r="X160" i="77"/>
  <c r="W160" i="77"/>
  <c r="V160" i="77"/>
  <c r="U160" i="77"/>
  <c r="T160" i="77"/>
  <c r="S160" i="77"/>
  <c r="R160" i="77"/>
  <c r="Q160" i="77"/>
  <c r="P160" i="77"/>
  <c r="O160" i="77"/>
  <c r="N160" i="77"/>
  <c r="M160" i="77"/>
  <c r="L160" i="77"/>
  <c r="K160" i="77"/>
  <c r="J160" i="77"/>
  <c r="I160" i="77"/>
  <c r="H160" i="77"/>
  <c r="G160" i="77"/>
  <c r="F160" i="77"/>
  <c r="E160" i="77"/>
  <c r="D160" i="77"/>
  <c r="AA159" i="77"/>
  <c r="Z159" i="77"/>
  <c r="Y159" i="77"/>
  <c r="X159" i="77"/>
  <c r="W159" i="77"/>
  <c r="V159" i="77"/>
  <c r="U159" i="77"/>
  <c r="T159" i="77"/>
  <c r="S159" i="77"/>
  <c r="R159" i="77"/>
  <c r="Q159" i="77"/>
  <c r="P159" i="77"/>
  <c r="O159" i="77"/>
  <c r="N159" i="77"/>
  <c r="M159" i="77"/>
  <c r="L159" i="77"/>
  <c r="K159" i="77"/>
  <c r="J159" i="77"/>
  <c r="I159" i="77"/>
  <c r="H159" i="77"/>
  <c r="G159" i="77"/>
  <c r="F159" i="77"/>
  <c r="E159" i="77"/>
  <c r="D159" i="77"/>
  <c r="AA158" i="77"/>
  <c r="Z158" i="77"/>
  <c r="Y158" i="77"/>
  <c r="X158" i="77"/>
  <c r="W158" i="77"/>
  <c r="V158" i="77"/>
  <c r="U158" i="77"/>
  <c r="T158" i="77"/>
  <c r="S158" i="77"/>
  <c r="R158" i="77"/>
  <c r="Q158" i="77"/>
  <c r="P158" i="77"/>
  <c r="O158" i="77"/>
  <c r="N158" i="77"/>
  <c r="M158" i="77"/>
  <c r="L158" i="77"/>
  <c r="K158" i="77"/>
  <c r="J158" i="77"/>
  <c r="I158" i="77"/>
  <c r="H158" i="77"/>
  <c r="G158" i="77"/>
  <c r="F158" i="77"/>
  <c r="E158" i="77"/>
  <c r="D158" i="77"/>
  <c r="AA157" i="77"/>
  <c r="Z157" i="77"/>
  <c r="Y157" i="77"/>
  <c r="X157" i="77"/>
  <c r="W157" i="77"/>
  <c r="V157" i="77"/>
  <c r="U157" i="77"/>
  <c r="T157" i="77"/>
  <c r="S157" i="77"/>
  <c r="R157" i="77"/>
  <c r="Q157" i="77"/>
  <c r="P157" i="77"/>
  <c r="O157" i="77"/>
  <c r="N157" i="77"/>
  <c r="M157" i="77"/>
  <c r="L157" i="77"/>
  <c r="K157" i="77"/>
  <c r="J157" i="77"/>
  <c r="I157" i="77"/>
  <c r="H157" i="77"/>
  <c r="G157" i="77"/>
  <c r="F157" i="77"/>
  <c r="E157" i="77"/>
  <c r="D157" i="77"/>
  <c r="AA156" i="77"/>
  <c r="Z156" i="77"/>
  <c r="Y156" i="77"/>
  <c r="X156" i="77"/>
  <c r="W156" i="77"/>
  <c r="V156" i="77"/>
  <c r="U156" i="77"/>
  <c r="T156" i="77"/>
  <c r="S156" i="77"/>
  <c r="R156" i="77"/>
  <c r="Q156" i="77"/>
  <c r="P156" i="77"/>
  <c r="O156" i="77"/>
  <c r="N156" i="77"/>
  <c r="M156" i="77"/>
  <c r="L156" i="77"/>
  <c r="K156" i="77"/>
  <c r="J156" i="77"/>
  <c r="I156" i="77"/>
  <c r="H156" i="77"/>
  <c r="G156" i="77"/>
  <c r="F156" i="77"/>
  <c r="E156" i="77"/>
  <c r="D156" i="77"/>
  <c r="AA155" i="77"/>
  <c r="Z155" i="77"/>
  <c r="Y155" i="77"/>
  <c r="X155" i="77"/>
  <c r="W155" i="77"/>
  <c r="V155" i="77"/>
  <c r="U155" i="77"/>
  <c r="T155" i="77"/>
  <c r="S155" i="77"/>
  <c r="R155" i="77"/>
  <c r="Q155" i="77"/>
  <c r="P155" i="77"/>
  <c r="O155" i="77"/>
  <c r="N155" i="77"/>
  <c r="M155" i="77"/>
  <c r="L155" i="77"/>
  <c r="K155" i="77"/>
  <c r="J155" i="77"/>
  <c r="I155" i="77"/>
  <c r="H155" i="77"/>
  <c r="G155" i="77"/>
  <c r="F155" i="77"/>
  <c r="E155" i="77"/>
  <c r="D155" i="77"/>
  <c r="AA154" i="77"/>
  <c r="Z154" i="77"/>
  <c r="Y154" i="77"/>
  <c r="X154" i="77"/>
  <c r="W154" i="77"/>
  <c r="V154" i="77"/>
  <c r="U154" i="77"/>
  <c r="T154" i="77"/>
  <c r="S154" i="77"/>
  <c r="R154" i="77"/>
  <c r="Q154" i="77"/>
  <c r="P154" i="77"/>
  <c r="O154" i="77"/>
  <c r="N154" i="77"/>
  <c r="M154" i="77"/>
  <c r="L154" i="77"/>
  <c r="K154" i="77"/>
  <c r="J154" i="77"/>
  <c r="I154" i="77"/>
  <c r="H154" i="77"/>
  <c r="G154" i="77"/>
  <c r="F154" i="77"/>
  <c r="E154" i="77"/>
  <c r="D154" i="77"/>
  <c r="AA153" i="77"/>
  <c r="Z153" i="77"/>
  <c r="Y153" i="77"/>
  <c r="X153" i="77"/>
  <c r="W153" i="77"/>
  <c r="V153" i="77"/>
  <c r="U153" i="77"/>
  <c r="T153" i="77"/>
  <c r="S153" i="77"/>
  <c r="R153" i="77"/>
  <c r="Q153" i="77"/>
  <c r="P153" i="77"/>
  <c r="O153" i="77"/>
  <c r="N153" i="77"/>
  <c r="M153" i="77"/>
  <c r="L153" i="77"/>
  <c r="K153" i="77"/>
  <c r="J153" i="77"/>
  <c r="I153" i="77"/>
  <c r="H153" i="77"/>
  <c r="G153" i="77"/>
  <c r="F153" i="77"/>
  <c r="E153" i="77"/>
  <c r="D153" i="77"/>
  <c r="AA152" i="77"/>
  <c r="Z152" i="77"/>
  <c r="Y152" i="77"/>
  <c r="X152" i="77"/>
  <c r="W152" i="77"/>
  <c r="V152" i="77"/>
  <c r="U152" i="77"/>
  <c r="T152" i="77"/>
  <c r="S152" i="77"/>
  <c r="R152" i="77"/>
  <c r="Q152" i="77"/>
  <c r="P152" i="77"/>
  <c r="O152" i="77"/>
  <c r="N152" i="77"/>
  <c r="M152" i="77"/>
  <c r="L152" i="77"/>
  <c r="K152" i="77"/>
  <c r="J152" i="77"/>
  <c r="I152" i="77"/>
  <c r="H152" i="77"/>
  <c r="G152" i="77"/>
  <c r="F152" i="77"/>
  <c r="E152" i="77"/>
  <c r="D152" i="77"/>
  <c r="AA151" i="77"/>
  <c r="Z151" i="77"/>
  <c r="Y151" i="77"/>
  <c r="X151" i="77"/>
  <c r="W151" i="77"/>
  <c r="V151" i="77"/>
  <c r="U151" i="77"/>
  <c r="T151" i="77"/>
  <c r="S151" i="77"/>
  <c r="R151" i="77"/>
  <c r="Q151" i="77"/>
  <c r="P151" i="77"/>
  <c r="O151" i="77"/>
  <c r="N151" i="77"/>
  <c r="M151" i="77"/>
  <c r="L151" i="77"/>
  <c r="K151" i="77"/>
  <c r="J151" i="77"/>
  <c r="I151" i="77"/>
  <c r="H151" i="77"/>
  <c r="G151" i="77"/>
  <c r="F151" i="77"/>
  <c r="E151" i="77"/>
  <c r="D151" i="77"/>
  <c r="AA150" i="77"/>
  <c r="Z150" i="77"/>
  <c r="Y150" i="77"/>
  <c r="X150" i="77"/>
  <c r="W150" i="77"/>
  <c r="V150" i="77"/>
  <c r="U150" i="77"/>
  <c r="T150" i="77"/>
  <c r="S150" i="77"/>
  <c r="R150" i="77"/>
  <c r="Q150" i="77"/>
  <c r="P150" i="77"/>
  <c r="O150" i="77"/>
  <c r="N150" i="77"/>
  <c r="M150" i="77"/>
  <c r="L150" i="77"/>
  <c r="K150" i="77"/>
  <c r="J150" i="77"/>
  <c r="I150" i="77"/>
  <c r="H150" i="77"/>
  <c r="G150" i="77"/>
  <c r="F150" i="77"/>
  <c r="E150" i="77"/>
  <c r="D150" i="77"/>
  <c r="AA149" i="77"/>
  <c r="Z149" i="77"/>
  <c r="Y149" i="77"/>
  <c r="X149" i="77"/>
  <c r="W149" i="77"/>
  <c r="V149" i="77"/>
  <c r="U149" i="77"/>
  <c r="T149" i="77"/>
  <c r="S149" i="77"/>
  <c r="R149" i="77"/>
  <c r="Q149" i="77"/>
  <c r="P149" i="77"/>
  <c r="O149" i="77"/>
  <c r="N149" i="77"/>
  <c r="M149" i="77"/>
  <c r="L149" i="77"/>
  <c r="K149" i="77"/>
  <c r="J149" i="77"/>
  <c r="I149" i="77"/>
  <c r="H149" i="77"/>
  <c r="G149" i="77"/>
  <c r="F149" i="77"/>
  <c r="E149" i="77"/>
  <c r="D149" i="77"/>
  <c r="AA148" i="77"/>
  <c r="Z148" i="77"/>
  <c r="Y148" i="77"/>
  <c r="X148" i="77"/>
  <c r="W148" i="77"/>
  <c r="V148" i="77"/>
  <c r="U148" i="77"/>
  <c r="T148" i="77"/>
  <c r="S148" i="77"/>
  <c r="R148" i="77"/>
  <c r="Q148" i="77"/>
  <c r="P148" i="77"/>
  <c r="O148" i="77"/>
  <c r="N148" i="77"/>
  <c r="M148" i="77"/>
  <c r="L148" i="77"/>
  <c r="K148" i="77"/>
  <c r="J148" i="77"/>
  <c r="I148" i="77"/>
  <c r="H148" i="77"/>
  <c r="G148" i="77"/>
  <c r="F148" i="77"/>
  <c r="E148" i="77"/>
  <c r="D148" i="77"/>
  <c r="AA147" i="77"/>
  <c r="Z147" i="77"/>
  <c r="Y147" i="77"/>
  <c r="X147" i="77"/>
  <c r="W147" i="77"/>
  <c r="V147" i="77"/>
  <c r="U147" i="77"/>
  <c r="T147" i="77"/>
  <c r="S147" i="77"/>
  <c r="R147" i="77"/>
  <c r="Q147" i="77"/>
  <c r="P147" i="77"/>
  <c r="O147" i="77"/>
  <c r="N147" i="77"/>
  <c r="M147" i="77"/>
  <c r="L147" i="77"/>
  <c r="K147" i="77"/>
  <c r="J147" i="77"/>
  <c r="I147" i="77"/>
  <c r="H147" i="77"/>
  <c r="G147" i="77"/>
  <c r="F147" i="77"/>
  <c r="E147" i="77"/>
  <c r="D147" i="77"/>
  <c r="AA146" i="77"/>
  <c r="Z146" i="77"/>
  <c r="Y146" i="77"/>
  <c r="X146" i="77"/>
  <c r="W146" i="77"/>
  <c r="V146" i="77"/>
  <c r="U146" i="77"/>
  <c r="T146" i="77"/>
  <c r="S146" i="77"/>
  <c r="R146" i="77"/>
  <c r="Q146" i="77"/>
  <c r="P146" i="77"/>
  <c r="O146" i="77"/>
  <c r="N146" i="77"/>
  <c r="M146" i="77"/>
  <c r="L146" i="77"/>
  <c r="K146" i="77"/>
  <c r="J146" i="77"/>
  <c r="I146" i="77"/>
  <c r="H146" i="77"/>
  <c r="G146" i="77"/>
  <c r="F146" i="77"/>
  <c r="E146" i="77"/>
  <c r="D146" i="77"/>
  <c r="AA145" i="77"/>
  <c r="Z145" i="77"/>
  <c r="Y145" i="77"/>
  <c r="X145" i="77"/>
  <c r="W145" i="77"/>
  <c r="V145" i="77"/>
  <c r="U145" i="77"/>
  <c r="T145" i="77"/>
  <c r="S145" i="77"/>
  <c r="R145" i="77"/>
  <c r="Q145" i="77"/>
  <c r="P145" i="77"/>
  <c r="O145" i="77"/>
  <c r="N145" i="77"/>
  <c r="M145" i="77"/>
  <c r="L145" i="77"/>
  <c r="K145" i="77"/>
  <c r="J145" i="77"/>
  <c r="I145" i="77"/>
  <c r="H145" i="77"/>
  <c r="G145" i="77"/>
  <c r="F145" i="77"/>
  <c r="E145" i="77"/>
  <c r="D145" i="77"/>
  <c r="AA144" i="77"/>
  <c r="Z144" i="77"/>
  <c r="Y144" i="77"/>
  <c r="X144" i="77"/>
  <c r="W144" i="77"/>
  <c r="V144" i="77"/>
  <c r="U144" i="77"/>
  <c r="T144" i="77"/>
  <c r="S144" i="77"/>
  <c r="R144" i="77"/>
  <c r="Q144" i="77"/>
  <c r="P144" i="77"/>
  <c r="O144" i="77"/>
  <c r="N144" i="77"/>
  <c r="M144" i="77"/>
  <c r="L144" i="77"/>
  <c r="K144" i="77"/>
  <c r="J144" i="77"/>
  <c r="I144" i="77"/>
  <c r="H144" i="77"/>
  <c r="G144" i="77"/>
  <c r="F144" i="77"/>
  <c r="E144" i="77"/>
  <c r="D144" i="77"/>
  <c r="AA143" i="77"/>
  <c r="Z143" i="77"/>
  <c r="Y143" i="77"/>
  <c r="X143" i="77"/>
  <c r="W143" i="77"/>
  <c r="V143" i="77"/>
  <c r="U143" i="77"/>
  <c r="T143" i="77"/>
  <c r="S143" i="77"/>
  <c r="R143" i="77"/>
  <c r="Q143" i="77"/>
  <c r="P143" i="77"/>
  <c r="O143" i="77"/>
  <c r="N143" i="77"/>
  <c r="M143" i="77"/>
  <c r="L143" i="77"/>
  <c r="K143" i="77"/>
  <c r="J143" i="77"/>
  <c r="I143" i="77"/>
  <c r="H143" i="77"/>
  <c r="G143" i="77"/>
  <c r="F143" i="77"/>
  <c r="E143" i="77"/>
  <c r="D143" i="77"/>
  <c r="AA142" i="77"/>
  <c r="Z142" i="77"/>
  <c r="Y142" i="77"/>
  <c r="X142" i="77"/>
  <c r="W142" i="77"/>
  <c r="V142" i="77"/>
  <c r="U142" i="77"/>
  <c r="T142" i="77"/>
  <c r="S142" i="77"/>
  <c r="R142" i="77"/>
  <c r="Q142" i="77"/>
  <c r="P142" i="77"/>
  <c r="O142" i="77"/>
  <c r="N142" i="77"/>
  <c r="M142" i="77"/>
  <c r="L142" i="77"/>
  <c r="K142" i="77"/>
  <c r="J142" i="77"/>
  <c r="I142" i="77"/>
  <c r="H142" i="77"/>
  <c r="G142" i="77"/>
  <c r="F142" i="77"/>
  <c r="E142" i="77"/>
  <c r="D142" i="77"/>
  <c r="AA141" i="77"/>
  <c r="Z141" i="77"/>
  <c r="Y141" i="77"/>
  <c r="X141" i="77"/>
  <c r="W141" i="77"/>
  <c r="V141" i="77"/>
  <c r="U141" i="77"/>
  <c r="T141" i="77"/>
  <c r="S141" i="77"/>
  <c r="R141" i="77"/>
  <c r="Q141" i="77"/>
  <c r="P141" i="77"/>
  <c r="O141" i="77"/>
  <c r="N141" i="77"/>
  <c r="M141" i="77"/>
  <c r="L141" i="77"/>
  <c r="K141" i="77"/>
  <c r="J141" i="77"/>
  <c r="I141" i="77"/>
  <c r="H141" i="77"/>
  <c r="G141" i="77"/>
  <c r="F141" i="77"/>
  <c r="E141" i="77"/>
  <c r="D141" i="77"/>
  <c r="AA140" i="77"/>
  <c r="Z140" i="77"/>
  <c r="Y140" i="77"/>
  <c r="X140" i="77"/>
  <c r="W140" i="77"/>
  <c r="V140" i="77"/>
  <c r="U140" i="77"/>
  <c r="T140" i="77"/>
  <c r="S140" i="77"/>
  <c r="R140" i="77"/>
  <c r="Q140" i="77"/>
  <c r="P140" i="77"/>
  <c r="O140" i="77"/>
  <c r="N140" i="77"/>
  <c r="M140" i="77"/>
  <c r="L140" i="77"/>
  <c r="K140" i="77"/>
  <c r="J140" i="77"/>
  <c r="I140" i="77"/>
  <c r="H140" i="77"/>
  <c r="G140" i="77"/>
  <c r="F140" i="77"/>
  <c r="E140" i="77"/>
  <c r="D140" i="77"/>
  <c r="AA139" i="77"/>
  <c r="Z139" i="77"/>
  <c r="Y139" i="77"/>
  <c r="X139" i="77"/>
  <c r="W139" i="77"/>
  <c r="V139" i="77"/>
  <c r="U139" i="77"/>
  <c r="T139" i="77"/>
  <c r="S139" i="77"/>
  <c r="R139" i="77"/>
  <c r="Q139" i="77"/>
  <c r="P139" i="77"/>
  <c r="O139" i="77"/>
  <c r="N139" i="77"/>
  <c r="M139" i="77"/>
  <c r="L139" i="77"/>
  <c r="K139" i="77"/>
  <c r="J139" i="77"/>
  <c r="I139" i="77"/>
  <c r="H139" i="77"/>
  <c r="G139" i="77"/>
  <c r="F139" i="77"/>
  <c r="E139" i="77"/>
  <c r="D139" i="77"/>
  <c r="AA138" i="77"/>
  <c r="Z138" i="77"/>
  <c r="Y138" i="77"/>
  <c r="X138" i="77"/>
  <c r="W138" i="77"/>
  <c r="V138" i="77"/>
  <c r="U138" i="77"/>
  <c r="T138" i="77"/>
  <c r="S138" i="77"/>
  <c r="R138" i="77"/>
  <c r="Q138" i="77"/>
  <c r="P138" i="77"/>
  <c r="O138" i="77"/>
  <c r="N138" i="77"/>
  <c r="M138" i="77"/>
  <c r="L138" i="77"/>
  <c r="K138" i="77"/>
  <c r="J138" i="77"/>
  <c r="I138" i="77"/>
  <c r="H138" i="77"/>
  <c r="G138" i="77"/>
  <c r="F138" i="77"/>
  <c r="E138" i="77"/>
  <c r="D138" i="77"/>
  <c r="AA137" i="77"/>
  <c r="Z137" i="77"/>
  <c r="Y137" i="77"/>
  <c r="X137" i="77"/>
  <c r="W137" i="77"/>
  <c r="V137" i="77"/>
  <c r="U137" i="77"/>
  <c r="T137" i="77"/>
  <c r="S137" i="77"/>
  <c r="R137" i="77"/>
  <c r="Q137" i="77"/>
  <c r="P137" i="77"/>
  <c r="O137" i="77"/>
  <c r="N137" i="77"/>
  <c r="M137" i="77"/>
  <c r="L137" i="77"/>
  <c r="K137" i="77"/>
  <c r="J137" i="77"/>
  <c r="I137" i="77"/>
  <c r="H137" i="77"/>
  <c r="G137" i="77"/>
  <c r="F137" i="77"/>
  <c r="E137" i="77"/>
  <c r="D137" i="77"/>
  <c r="AA136" i="77"/>
  <c r="Z136" i="77"/>
  <c r="Y136" i="77"/>
  <c r="X136" i="77"/>
  <c r="W136" i="77"/>
  <c r="V136" i="77"/>
  <c r="U136" i="77"/>
  <c r="T136" i="77"/>
  <c r="S136" i="77"/>
  <c r="R136" i="77"/>
  <c r="Q136" i="77"/>
  <c r="P136" i="77"/>
  <c r="O136" i="77"/>
  <c r="N136" i="77"/>
  <c r="M136" i="77"/>
  <c r="L136" i="77"/>
  <c r="K136" i="77"/>
  <c r="J136" i="77"/>
  <c r="I136" i="77"/>
  <c r="H136" i="77"/>
  <c r="G136" i="77"/>
  <c r="F136" i="77"/>
  <c r="E136" i="77"/>
  <c r="D136" i="77"/>
  <c r="AA135" i="77"/>
  <c r="Z135" i="77"/>
  <c r="Y135" i="77"/>
  <c r="X135" i="77"/>
  <c r="W135" i="77"/>
  <c r="V135" i="77"/>
  <c r="U135" i="77"/>
  <c r="T135" i="77"/>
  <c r="S135" i="77"/>
  <c r="R135" i="77"/>
  <c r="Q135" i="77"/>
  <c r="P135" i="77"/>
  <c r="O135" i="77"/>
  <c r="N135" i="77"/>
  <c r="M135" i="77"/>
  <c r="L135" i="77"/>
  <c r="K135" i="77"/>
  <c r="J135" i="77"/>
  <c r="I135" i="77"/>
  <c r="H135" i="77"/>
  <c r="G135" i="77"/>
  <c r="F135" i="77"/>
  <c r="E135" i="77"/>
  <c r="D135" i="77"/>
  <c r="AA134" i="77"/>
  <c r="Z134" i="77"/>
  <c r="Y134" i="77"/>
  <c r="X134" i="77"/>
  <c r="W134" i="77"/>
  <c r="V134" i="77"/>
  <c r="U134" i="77"/>
  <c r="T134" i="77"/>
  <c r="S134" i="77"/>
  <c r="R134" i="77"/>
  <c r="Q134" i="77"/>
  <c r="P134" i="77"/>
  <c r="O134" i="77"/>
  <c r="N134" i="77"/>
  <c r="M134" i="77"/>
  <c r="L134" i="77"/>
  <c r="K134" i="77"/>
  <c r="J134" i="77"/>
  <c r="I134" i="77"/>
  <c r="H134" i="77"/>
  <c r="G134" i="77"/>
  <c r="F134" i="77"/>
  <c r="E134" i="77"/>
  <c r="D134" i="77"/>
  <c r="AA133" i="77"/>
  <c r="Z133" i="77"/>
  <c r="Y133" i="77"/>
  <c r="X133" i="77"/>
  <c r="W133" i="77"/>
  <c r="V133" i="77"/>
  <c r="U133" i="77"/>
  <c r="T133" i="77"/>
  <c r="S133" i="77"/>
  <c r="R133" i="77"/>
  <c r="Q133" i="77"/>
  <c r="P133" i="77"/>
  <c r="O133" i="77"/>
  <c r="N133" i="77"/>
  <c r="M133" i="77"/>
  <c r="L133" i="77"/>
  <c r="K133" i="77"/>
  <c r="J133" i="77"/>
  <c r="I133" i="77"/>
  <c r="H133" i="77"/>
  <c r="G133" i="77"/>
  <c r="F133" i="77"/>
  <c r="E133" i="77"/>
  <c r="D133" i="77"/>
  <c r="AA132" i="77"/>
  <c r="Z132" i="77"/>
  <c r="Y132" i="77"/>
  <c r="X132" i="77"/>
  <c r="W132" i="77"/>
  <c r="V132" i="77"/>
  <c r="U132" i="77"/>
  <c r="T132" i="77"/>
  <c r="S132" i="77"/>
  <c r="R132" i="77"/>
  <c r="Q132" i="77"/>
  <c r="P132" i="77"/>
  <c r="O132" i="77"/>
  <c r="N132" i="77"/>
  <c r="M132" i="77"/>
  <c r="L132" i="77"/>
  <c r="K132" i="77"/>
  <c r="J132" i="77"/>
  <c r="I132" i="77"/>
  <c r="H132" i="77"/>
  <c r="G132" i="77"/>
  <c r="F132" i="77"/>
  <c r="E132" i="77"/>
  <c r="D132" i="77"/>
  <c r="AA131" i="77"/>
  <c r="Z131" i="77"/>
  <c r="Y131" i="77"/>
  <c r="X131" i="77"/>
  <c r="W131" i="77"/>
  <c r="V131" i="77"/>
  <c r="U131" i="77"/>
  <c r="T131" i="77"/>
  <c r="S131" i="77"/>
  <c r="R131" i="77"/>
  <c r="Q131" i="77"/>
  <c r="P131" i="77"/>
  <c r="O131" i="77"/>
  <c r="N131" i="77"/>
  <c r="M131" i="77"/>
  <c r="L131" i="77"/>
  <c r="K131" i="77"/>
  <c r="J131" i="77"/>
  <c r="I131" i="77"/>
  <c r="H131" i="77"/>
  <c r="G131" i="77"/>
  <c r="F131" i="77"/>
  <c r="E131" i="77"/>
  <c r="D131" i="77"/>
  <c r="AA130" i="77"/>
  <c r="Z130" i="77"/>
  <c r="Y130" i="77"/>
  <c r="X130" i="77"/>
  <c r="W130" i="77"/>
  <c r="V130" i="77"/>
  <c r="U130" i="77"/>
  <c r="T130" i="77"/>
  <c r="S130" i="77"/>
  <c r="R130" i="77"/>
  <c r="Q130" i="77"/>
  <c r="P130" i="77"/>
  <c r="O130" i="77"/>
  <c r="N130" i="77"/>
  <c r="M130" i="77"/>
  <c r="L130" i="77"/>
  <c r="K130" i="77"/>
  <c r="J130" i="77"/>
  <c r="I130" i="77"/>
  <c r="H130" i="77"/>
  <c r="G130" i="77"/>
  <c r="F130" i="77"/>
  <c r="E130" i="77"/>
  <c r="D130" i="77"/>
  <c r="AA129" i="77"/>
  <c r="Z129" i="77"/>
  <c r="Y129" i="77"/>
  <c r="X129" i="77"/>
  <c r="W129" i="77"/>
  <c r="V129" i="77"/>
  <c r="U129" i="77"/>
  <c r="T129" i="77"/>
  <c r="S129" i="77"/>
  <c r="R129" i="77"/>
  <c r="Q129" i="77"/>
  <c r="P129" i="77"/>
  <c r="O129" i="77"/>
  <c r="N129" i="77"/>
  <c r="M129" i="77"/>
  <c r="L129" i="77"/>
  <c r="K129" i="77"/>
  <c r="J129" i="77"/>
  <c r="I129" i="77"/>
  <c r="H129" i="77"/>
  <c r="G129" i="77"/>
  <c r="F129" i="77"/>
  <c r="E129" i="77"/>
  <c r="D129" i="77"/>
  <c r="AA128" i="77"/>
  <c r="Z128" i="77"/>
  <c r="Y128" i="77"/>
  <c r="X128" i="77"/>
  <c r="W128" i="77"/>
  <c r="V128" i="77"/>
  <c r="U128" i="77"/>
  <c r="T128" i="77"/>
  <c r="S128" i="77"/>
  <c r="R128" i="77"/>
  <c r="Q128" i="77"/>
  <c r="P128" i="77"/>
  <c r="O128" i="77"/>
  <c r="N128" i="77"/>
  <c r="M128" i="77"/>
  <c r="L128" i="77"/>
  <c r="K128" i="77"/>
  <c r="J128" i="77"/>
  <c r="I128" i="77"/>
  <c r="H128" i="77"/>
  <c r="G128" i="77"/>
  <c r="F128" i="77"/>
  <c r="E128" i="77"/>
  <c r="D128" i="77"/>
  <c r="AA127" i="77"/>
  <c r="Z127" i="77"/>
  <c r="Y127" i="77"/>
  <c r="X127" i="77"/>
  <c r="W127" i="77"/>
  <c r="V127" i="77"/>
  <c r="U127" i="77"/>
  <c r="T127" i="77"/>
  <c r="S127" i="77"/>
  <c r="R127" i="77"/>
  <c r="Q127" i="77"/>
  <c r="P127" i="77"/>
  <c r="O127" i="77"/>
  <c r="N127" i="77"/>
  <c r="M127" i="77"/>
  <c r="L127" i="77"/>
  <c r="K127" i="77"/>
  <c r="J127" i="77"/>
  <c r="I127" i="77"/>
  <c r="H127" i="77"/>
  <c r="G127" i="77"/>
  <c r="F127" i="77"/>
  <c r="E127" i="77"/>
  <c r="D127" i="77"/>
  <c r="AA126" i="77"/>
  <c r="Z126" i="77"/>
  <c r="Y126" i="77"/>
  <c r="X126" i="77"/>
  <c r="W126" i="77"/>
  <c r="V126" i="77"/>
  <c r="U126" i="77"/>
  <c r="T126" i="77"/>
  <c r="S126" i="77"/>
  <c r="R126" i="77"/>
  <c r="Q126" i="77"/>
  <c r="P126" i="77"/>
  <c r="O126" i="77"/>
  <c r="N126" i="77"/>
  <c r="M126" i="77"/>
  <c r="L126" i="77"/>
  <c r="K126" i="77"/>
  <c r="J126" i="77"/>
  <c r="I126" i="77"/>
  <c r="H126" i="77"/>
  <c r="G126" i="77"/>
  <c r="F126" i="77"/>
  <c r="E126" i="77"/>
  <c r="D126" i="77"/>
  <c r="AA125" i="77"/>
  <c r="Z125" i="77"/>
  <c r="Y125" i="77"/>
  <c r="X125" i="77"/>
  <c r="W125" i="77"/>
  <c r="V125" i="77"/>
  <c r="U125" i="77"/>
  <c r="T125" i="77"/>
  <c r="S125" i="77"/>
  <c r="R125" i="77"/>
  <c r="Q125" i="77"/>
  <c r="P125" i="77"/>
  <c r="O125" i="77"/>
  <c r="N125" i="77"/>
  <c r="M125" i="77"/>
  <c r="L125" i="77"/>
  <c r="K125" i="77"/>
  <c r="J125" i="77"/>
  <c r="I125" i="77"/>
  <c r="H125" i="77"/>
  <c r="G125" i="77"/>
  <c r="F125" i="77"/>
  <c r="E125" i="77"/>
  <c r="D125" i="77"/>
  <c r="AA124" i="77"/>
  <c r="Z124" i="77"/>
  <c r="Y124" i="77"/>
  <c r="X124" i="77"/>
  <c r="W124" i="77"/>
  <c r="V124" i="77"/>
  <c r="U124" i="77"/>
  <c r="T124" i="77"/>
  <c r="S124" i="77"/>
  <c r="R124" i="77"/>
  <c r="Q124" i="77"/>
  <c r="P124" i="77"/>
  <c r="O124" i="77"/>
  <c r="N124" i="77"/>
  <c r="M124" i="77"/>
  <c r="L124" i="77"/>
  <c r="K124" i="77"/>
  <c r="J124" i="77"/>
  <c r="I124" i="77"/>
  <c r="H124" i="77"/>
  <c r="G124" i="77"/>
  <c r="F124" i="77"/>
  <c r="E124" i="77"/>
  <c r="D124" i="77"/>
  <c r="AA123" i="77"/>
  <c r="Z123" i="77"/>
  <c r="Y123" i="77"/>
  <c r="X123" i="77"/>
  <c r="W123" i="77"/>
  <c r="V123" i="77"/>
  <c r="U123" i="77"/>
  <c r="T123" i="77"/>
  <c r="S123" i="77"/>
  <c r="R123" i="77"/>
  <c r="Q123" i="77"/>
  <c r="P123" i="77"/>
  <c r="O123" i="77"/>
  <c r="N123" i="77"/>
  <c r="M123" i="77"/>
  <c r="L123" i="77"/>
  <c r="K123" i="77"/>
  <c r="J123" i="77"/>
  <c r="I123" i="77"/>
  <c r="H123" i="77"/>
  <c r="G123" i="77"/>
  <c r="F123" i="77"/>
  <c r="E123" i="77"/>
  <c r="D123" i="77"/>
  <c r="AA122" i="77"/>
  <c r="Z122" i="77"/>
  <c r="Y122" i="77"/>
  <c r="X122" i="77"/>
  <c r="W122" i="77"/>
  <c r="V122" i="77"/>
  <c r="U122" i="77"/>
  <c r="T122" i="77"/>
  <c r="S122" i="77"/>
  <c r="R122" i="77"/>
  <c r="Q122" i="77"/>
  <c r="P122" i="77"/>
  <c r="O122" i="77"/>
  <c r="N122" i="77"/>
  <c r="M122" i="77"/>
  <c r="L122" i="77"/>
  <c r="K122" i="77"/>
  <c r="J122" i="77"/>
  <c r="I122" i="77"/>
  <c r="H122" i="77"/>
  <c r="G122" i="77"/>
  <c r="F122" i="77"/>
  <c r="E122" i="77"/>
  <c r="D122" i="77"/>
  <c r="AA121" i="77"/>
  <c r="Z121" i="77"/>
  <c r="Y121" i="77"/>
  <c r="X121" i="77"/>
  <c r="W121" i="77"/>
  <c r="V121" i="77"/>
  <c r="U121" i="77"/>
  <c r="T121" i="77"/>
  <c r="S121" i="77"/>
  <c r="R121" i="77"/>
  <c r="Q121" i="77"/>
  <c r="P121" i="77"/>
  <c r="O121" i="77"/>
  <c r="N121" i="77"/>
  <c r="M121" i="77"/>
  <c r="L121" i="77"/>
  <c r="K121" i="77"/>
  <c r="J121" i="77"/>
  <c r="I121" i="77"/>
  <c r="H121" i="77"/>
  <c r="G121" i="77"/>
  <c r="F121" i="77"/>
  <c r="E121" i="77"/>
  <c r="D121" i="77"/>
  <c r="AA120" i="77"/>
  <c r="Z120" i="77"/>
  <c r="Y120" i="77"/>
  <c r="X120" i="77"/>
  <c r="W120" i="77"/>
  <c r="V120" i="77"/>
  <c r="U120" i="77"/>
  <c r="T120" i="77"/>
  <c r="S120" i="77"/>
  <c r="R120" i="77"/>
  <c r="Q120" i="77"/>
  <c r="P120" i="77"/>
  <c r="O120" i="77"/>
  <c r="N120" i="77"/>
  <c r="M120" i="77"/>
  <c r="L120" i="77"/>
  <c r="K120" i="77"/>
  <c r="J120" i="77"/>
  <c r="I120" i="77"/>
  <c r="H120" i="77"/>
  <c r="G120" i="77"/>
  <c r="F120" i="77"/>
  <c r="E120" i="77"/>
  <c r="D120" i="77"/>
  <c r="AA119" i="77"/>
  <c r="Z119" i="77"/>
  <c r="Y119" i="77"/>
  <c r="X119" i="77"/>
  <c r="W119" i="77"/>
  <c r="V119" i="77"/>
  <c r="U119" i="77"/>
  <c r="T119" i="77"/>
  <c r="S119" i="77"/>
  <c r="R119" i="77"/>
  <c r="Q119" i="77"/>
  <c r="P119" i="77"/>
  <c r="O119" i="77"/>
  <c r="N119" i="77"/>
  <c r="M119" i="77"/>
  <c r="L119" i="77"/>
  <c r="K119" i="77"/>
  <c r="J119" i="77"/>
  <c r="I119" i="77"/>
  <c r="H119" i="77"/>
  <c r="G119" i="77"/>
  <c r="F119" i="77"/>
  <c r="E119" i="77"/>
  <c r="D119" i="77"/>
  <c r="AA118" i="77"/>
  <c r="Z118" i="77"/>
  <c r="Y118" i="77"/>
  <c r="X118" i="77"/>
  <c r="W118" i="77"/>
  <c r="V118" i="77"/>
  <c r="U118" i="77"/>
  <c r="T118" i="77"/>
  <c r="S118" i="77"/>
  <c r="R118" i="77"/>
  <c r="Q118" i="77"/>
  <c r="P118" i="77"/>
  <c r="O118" i="77"/>
  <c r="N118" i="77"/>
  <c r="M118" i="77"/>
  <c r="L118" i="77"/>
  <c r="K118" i="77"/>
  <c r="J118" i="77"/>
  <c r="I118" i="77"/>
  <c r="H118" i="77"/>
  <c r="G118" i="77"/>
  <c r="F118" i="77"/>
  <c r="E118" i="77"/>
  <c r="D118" i="77"/>
  <c r="AA117" i="77"/>
  <c r="Z117" i="77"/>
  <c r="Y117" i="77"/>
  <c r="X117" i="77"/>
  <c r="W117" i="77"/>
  <c r="V117" i="77"/>
  <c r="U117" i="77"/>
  <c r="T117" i="77"/>
  <c r="S117" i="77"/>
  <c r="R117" i="77"/>
  <c r="Q117" i="77"/>
  <c r="P117" i="77"/>
  <c r="O117" i="77"/>
  <c r="N117" i="77"/>
  <c r="M117" i="77"/>
  <c r="L117" i="77"/>
  <c r="K117" i="77"/>
  <c r="J117" i="77"/>
  <c r="I117" i="77"/>
  <c r="H117" i="77"/>
  <c r="G117" i="77"/>
  <c r="F117" i="77"/>
  <c r="E117" i="77"/>
  <c r="D117" i="77"/>
  <c r="AA116" i="77"/>
  <c r="Z116" i="77"/>
  <c r="Y116" i="77"/>
  <c r="X116" i="77"/>
  <c r="W116" i="77"/>
  <c r="V116" i="77"/>
  <c r="U116" i="77"/>
  <c r="T116" i="77"/>
  <c r="S116" i="77"/>
  <c r="R116" i="77"/>
  <c r="Q116" i="77"/>
  <c r="P116" i="77"/>
  <c r="O116" i="77"/>
  <c r="N116" i="77"/>
  <c r="M116" i="77"/>
  <c r="L116" i="77"/>
  <c r="K116" i="77"/>
  <c r="J116" i="77"/>
  <c r="I116" i="77"/>
  <c r="H116" i="77"/>
  <c r="G116" i="77"/>
  <c r="F116" i="77"/>
  <c r="E116" i="77"/>
  <c r="D116" i="77"/>
  <c r="AA115" i="77"/>
  <c r="Z115" i="77"/>
  <c r="Y115" i="77"/>
  <c r="X115" i="77"/>
  <c r="W115" i="77"/>
  <c r="V115" i="77"/>
  <c r="U115" i="77"/>
  <c r="T115" i="77"/>
  <c r="S115" i="77"/>
  <c r="R115" i="77"/>
  <c r="Q115" i="77"/>
  <c r="P115" i="77"/>
  <c r="O115" i="77"/>
  <c r="N115" i="77"/>
  <c r="M115" i="77"/>
  <c r="L115" i="77"/>
  <c r="K115" i="77"/>
  <c r="J115" i="77"/>
  <c r="I115" i="77"/>
  <c r="H115" i="77"/>
  <c r="G115" i="77"/>
  <c r="F115" i="77"/>
  <c r="E115" i="77"/>
  <c r="D115" i="77"/>
  <c r="AA114" i="77"/>
  <c r="Z114" i="77"/>
  <c r="Y114" i="77"/>
  <c r="X114" i="77"/>
  <c r="W114" i="77"/>
  <c r="V114" i="77"/>
  <c r="U114" i="77"/>
  <c r="T114" i="77"/>
  <c r="S114" i="77"/>
  <c r="R114" i="77"/>
  <c r="Q114" i="77"/>
  <c r="P114" i="77"/>
  <c r="O114" i="77"/>
  <c r="N114" i="77"/>
  <c r="M114" i="77"/>
  <c r="L114" i="77"/>
  <c r="K114" i="77"/>
  <c r="J114" i="77"/>
  <c r="I114" i="77"/>
  <c r="H114" i="77"/>
  <c r="G114" i="77"/>
  <c r="F114" i="77"/>
  <c r="E114" i="77"/>
  <c r="D114" i="77"/>
  <c r="AA113" i="77"/>
  <c r="Z113" i="77"/>
  <c r="Y113" i="77"/>
  <c r="X113" i="77"/>
  <c r="W113" i="77"/>
  <c r="V113" i="77"/>
  <c r="U113" i="77"/>
  <c r="T113" i="77"/>
  <c r="S113" i="77"/>
  <c r="R113" i="77"/>
  <c r="Q113" i="77"/>
  <c r="P113" i="77"/>
  <c r="O113" i="77"/>
  <c r="N113" i="77"/>
  <c r="M113" i="77"/>
  <c r="L113" i="77"/>
  <c r="K113" i="77"/>
  <c r="J113" i="77"/>
  <c r="I113" i="77"/>
  <c r="H113" i="77"/>
  <c r="G113" i="77"/>
  <c r="F113" i="77"/>
  <c r="E113" i="77"/>
  <c r="D113" i="77"/>
  <c r="AA112" i="77"/>
  <c r="Z112" i="77"/>
  <c r="Y112" i="77"/>
  <c r="X112" i="77"/>
  <c r="W112" i="77"/>
  <c r="V112" i="77"/>
  <c r="U112" i="77"/>
  <c r="T112" i="77"/>
  <c r="S112" i="77"/>
  <c r="R112" i="77"/>
  <c r="Q112" i="77"/>
  <c r="P112" i="77"/>
  <c r="O112" i="77"/>
  <c r="N112" i="77"/>
  <c r="M112" i="77"/>
  <c r="L112" i="77"/>
  <c r="K112" i="77"/>
  <c r="J112" i="77"/>
  <c r="I112" i="77"/>
  <c r="H112" i="77"/>
  <c r="G112" i="77"/>
  <c r="F112" i="77"/>
  <c r="E112" i="77"/>
  <c r="D112" i="77"/>
  <c r="AA111" i="77"/>
  <c r="Z111" i="77"/>
  <c r="Y111" i="77"/>
  <c r="X111" i="77"/>
  <c r="W111" i="77"/>
  <c r="V111" i="77"/>
  <c r="U111" i="77"/>
  <c r="T111" i="77"/>
  <c r="S111" i="77"/>
  <c r="R111" i="77"/>
  <c r="Q111" i="77"/>
  <c r="P111" i="77"/>
  <c r="O111" i="77"/>
  <c r="N111" i="77"/>
  <c r="M111" i="77"/>
  <c r="L111" i="77"/>
  <c r="K111" i="77"/>
  <c r="J111" i="77"/>
  <c r="I111" i="77"/>
  <c r="H111" i="77"/>
  <c r="G111" i="77"/>
  <c r="F111" i="77"/>
  <c r="E111" i="77"/>
  <c r="D111" i="77"/>
  <c r="AA110" i="77"/>
  <c r="Z110" i="77"/>
  <c r="Y110" i="77"/>
  <c r="X110" i="77"/>
  <c r="W110" i="77"/>
  <c r="V110" i="77"/>
  <c r="U110" i="77"/>
  <c r="T110" i="77"/>
  <c r="S110" i="77"/>
  <c r="R110" i="77"/>
  <c r="Q110" i="77"/>
  <c r="P110" i="77"/>
  <c r="O110" i="77"/>
  <c r="N110" i="77"/>
  <c r="M110" i="77"/>
  <c r="L110" i="77"/>
  <c r="K110" i="77"/>
  <c r="J110" i="77"/>
  <c r="I110" i="77"/>
  <c r="H110" i="77"/>
  <c r="G110" i="77"/>
  <c r="F110" i="77"/>
  <c r="E110" i="77"/>
  <c r="D110" i="77"/>
  <c r="AA109" i="77"/>
  <c r="Z109" i="77"/>
  <c r="Y109" i="77"/>
  <c r="X109" i="77"/>
  <c r="W109" i="77"/>
  <c r="V109" i="77"/>
  <c r="U109" i="77"/>
  <c r="T109" i="77"/>
  <c r="S109" i="77"/>
  <c r="R109" i="77"/>
  <c r="Q109" i="77"/>
  <c r="P109" i="77"/>
  <c r="O109" i="77"/>
  <c r="N109" i="77"/>
  <c r="M109" i="77"/>
  <c r="L109" i="77"/>
  <c r="K109" i="77"/>
  <c r="J109" i="77"/>
  <c r="I109" i="77"/>
  <c r="H109" i="77"/>
  <c r="G109" i="77"/>
  <c r="F109" i="77"/>
  <c r="E109" i="77"/>
  <c r="D109" i="77"/>
  <c r="AA108" i="77"/>
  <c r="Z108" i="77"/>
  <c r="Y108" i="77"/>
  <c r="X108" i="77"/>
  <c r="W108" i="77"/>
  <c r="V108" i="77"/>
  <c r="U108" i="77"/>
  <c r="T108" i="77"/>
  <c r="S108" i="77"/>
  <c r="R108" i="77"/>
  <c r="Q108" i="77"/>
  <c r="P108" i="77"/>
  <c r="O108" i="77"/>
  <c r="N108" i="77"/>
  <c r="M108" i="77"/>
  <c r="L108" i="77"/>
  <c r="K108" i="77"/>
  <c r="J108" i="77"/>
  <c r="I108" i="77"/>
  <c r="H108" i="77"/>
  <c r="G108" i="77"/>
  <c r="F108" i="77"/>
  <c r="E108" i="77"/>
  <c r="D108" i="77"/>
  <c r="AA107" i="77"/>
  <c r="Z107" i="77"/>
  <c r="Y107" i="77"/>
  <c r="X107" i="77"/>
  <c r="W107" i="77"/>
  <c r="V107" i="77"/>
  <c r="U107" i="77"/>
  <c r="T107" i="77"/>
  <c r="S107" i="77"/>
  <c r="R107" i="77"/>
  <c r="Q107" i="77"/>
  <c r="P107" i="77"/>
  <c r="O107" i="77"/>
  <c r="N107" i="77"/>
  <c r="M107" i="77"/>
  <c r="L107" i="77"/>
  <c r="K107" i="77"/>
  <c r="J107" i="77"/>
  <c r="I107" i="77"/>
  <c r="H107" i="77"/>
  <c r="G107" i="77"/>
  <c r="F107" i="77"/>
  <c r="E107" i="77"/>
  <c r="D107" i="77"/>
  <c r="AA106" i="77"/>
  <c r="Z106" i="77"/>
  <c r="Y106" i="77"/>
  <c r="X106" i="77"/>
  <c r="W106" i="77"/>
  <c r="V106" i="77"/>
  <c r="U106" i="77"/>
  <c r="T106" i="77"/>
  <c r="S106" i="77"/>
  <c r="R106" i="77"/>
  <c r="Q106" i="77"/>
  <c r="P106" i="77"/>
  <c r="O106" i="77"/>
  <c r="N106" i="77"/>
  <c r="M106" i="77"/>
  <c r="L106" i="77"/>
  <c r="K106" i="77"/>
  <c r="J106" i="77"/>
  <c r="I106" i="77"/>
  <c r="H106" i="77"/>
  <c r="G106" i="77"/>
  <c r="F106" i="77"/>
  <c r="E106" i="77"/>
  <c r="D106" i="77"/>
  <c r="AA105" i="77"/>
  <c r="Z105" i="77"/>
  <c r="Y105" i="77"/>
  <c r="X105" i="77"/>
  <c r="W105" i="77"/>
  <c r="V105" i="77"/>
  <c r="U105" i="77"/>
  <c r="T105" i="77"/>
  <c r="S105" i="77"/>
  <c r="R105" i="77"/>
  <c r="Q105" i="77"/>
  <c r="P105" i="77"/>
  <c r="O105" i="77"/>
  <c r="N105" i="77"/>
  <c r="M105" i="77"/>
  <c r="L105" i="77"/>
  <c r="K105" i="77"/>
  <c r="J105" i="77"/>
  <c r="I105" i="77"/>
  <c r="H105" i="77"/>
  <c r="G105" i="77"/>
  <c r="F105" i="77"/>
  <c r="E105" i="77"/>
  <c r="D105" i="77"/>
  <c r="AA104" i="77"/>
  <c r="Z104" i="77"/>
  <c r="Y104" i="77"/>
  <c r="X104" i="77"/>
  <c r="W104" i="77"/>
  <c r="V104" i="77"/>
  <c r="U104" i="77"/>
  <c r="T104" i="77"/>
  <c r="S104" i="77"/>
  <c r="R104" i="77"/>
  <c r="Q104" i="77"/>
  <c r="P104" i="77"/>
  <c r="O104" i="77"/>
  <c r="N104" i="77"/>
  <c r="M104" i="77"/>
  <c r="L104" i="77"/>
  <c r="K104" i="77"/>
  <c r="J104" i="77"/>
  <c r="I104" i="77"/>
  <c r="H104" i="77"/>
  <c r="G104" i="77"/>
  <c r="F104" i="77"/>
  <c r="E104" i="77"/>
  <c r="D104" i="77"/>
  <c r="AA103" i="77"/>
  <c r="Z103" i="77"/>
  <c r="Y103" i="77"/>
  <c r="X103" i="77"/>
  <c r="W103" i="77"/>
  <c r="V103" i="77"/>
  <c r="U103" i="77"/>
  <c r="T103" i="77"/>
  <c r="S103" i="77"/>
  <c r="R103" i="77"/>
  <c r="Q103" i="77"/>
  <c r="P103" i="77"/>
  <c r="O103" i="77"/>
  <c r="N103" i="77"/>
  <c r="M103" i="77"/>
  <c r="L103" i="77"/>
  <c r="K103" i="77"/>
  <c r="J103" i="77"/>
  <c r="I103" i="77"/>
  <c r="H103" i="77"/>
  <c r="G103" i="77"/>
  <c r="F103" i="77"/>
  <c r="E103" i="77"/>
  <c r="D103" i="77"/>
  <c r="AA102" i="77"/>
  <c r="Z102" i="77"/>
  <c r="Y102" i="77"/>
  <c r="X102" i="77"/>
  <c r="W102" i="77"/>
  <c r="V102" i="77"/>
  <c r="U102" i="77"/>
  <c r="T102" i="77"/>
  <c r="S102" i="77"/>
  <c r="R102" i="77"/>
  <c r="Q102" i="77"/>
  <c r="P102" i="77"/>
  <c r="O102" i="77"/>
  <c r="N102" i="77"/>
  <c r="M102" i="77"/>
  <c r="L102" i="77"/>
  <c r="K102" i="77"/>
  <c r="J102" i="77"/>
  <c r="I102" i="77"/>
  <c r="H102" i="77"/>
  <c r="G102" i="77"/>
  <c r="F102" i="77"/>
  <c r="E102" i="77"/>
  <c r="D102" i="77"/>
  <c r="AA101" i="77"/>
  <c r="Z101" i="77"/>
  <c r="Y101" i="77"/>
  <c r="X101" i="77"/>
  <c r="W101" i="77"/>
  <c r="V101" i="77"/>
  <c r="U101" i="77"/>
  <c r="T101" i="77"/>
  <c r="S101" i="77"/>
  <c r="R101" i="77"/>
  <c r="Q101" i="77"/>
  <c r="P101" i="77"/>
  <c r="O101" i="77"/>
  <c r="N101" i="77"/>
  <c r="M101" i="77"/>
  <c r="L101" i="77"/>
  <c r="K101" i="77"/>
  <c r="J101" i="77"/>
  <c r="I101" i="77"/>
  <c r="H101" i="77"/>
  <c r="G101" i="77"/>
  <c r="F101" i="77"/>
  <c r="E101" i="77"/>
  <c r="D101" i="77"/>
  <c r="AA100" i="77"/>
  <c r="Z100" i="77"/>
  <c r="Y100" i="77"/>
  <c r="X100" i="77"/>
  <c r="W100" i="77"/>
  <c r="V100" i="77"/>
  <c r="U100" i="77"/>
  <c r="T100" i="77"/>
  <c r="S100" i="77"/>
  <c r="R100" i="77"/>
  <c r="Q100" i="77"/>
  <c r="P100" i="77"/>
  <c r="O100" i="77"/>
  <c r="N100" i="77"/>
  <c r="M100" i="77"/>
  <c r="L100" i="77"/>
  <c r="K100" i="77"/>
  <c r="J100" i="77"/>
  <c r="I100" i="77"/>
  <c r="H100" i="77"/>
  <c r="G100" i="77"/>
  <c r="F100" i="77"/>
  <c r="E100" i="77"/>
  <c r="D100" i="77"/>
  <c r="AA99" i="77"/>
  <c r="Z99" i="77"/>
  <c r="Y99" i="77"/>
  <c r="X99" i="77"/>
  <c r="W99" i="77"/>
  <c r="V99" i="77"/>
  <c r="U99" i="77"/>
  <c r="T99" i="77"/>
  <c r="S99" i="77"/>
  <c r="R99" i="77"/>
  <c r="Q99" i="77"/>
  <c r="P99" i="77"/>
  <c r="O99" i="77"/>
  <c r="N99" i="77"/>
  <c r="M99" i="77"/>
  <c r="L99" i="77"/>
  <c r="K99" i="77"/>
  <c r="J99" i="77"/>
  <c r="I99" i="77"/>
  <c r="H99" i="77"/>
  <c r="G99" i="77"/>
  <c r="F99" i="77"/>
  <c r="E99" i="77"/>
  <c r="D99" i="77"/>
  <c r="AA98" i="77"/>
  <c r="Z98" i="77"/>
  <c r="Y98" i="77"/>
  <c r="X98" i="77"/>
  <c r="W98" i="77"/>
  <c r="V98" i="77"/>
  <c r="U98" i="77"/>
  <c r="T98" i="77"/>
  <c r="S98" i="77"/>
  <c r="R98" i="77"/>
  <c r="Q98" i="77"/>
  <c r="P98" i="77"/>
  <c r="O98" i="77"/>
  <c r="N98" i="77"/>
  <c r="M98" i="77"/>
  <c r="L98" i="77"/>
  <c r="K98" i="77"/>
  <c r="J98" i="77"/>
  <c r="I98" i="77"/>
  <c r="H98" i="77"/>
  <c r="G98" i="77"/>
  <c r="F98" i="77"/>
  <c r="E98" i="77"/>
  <c r="D98" i="77"/>
  <c r="AA97" i="77"/>
  <c r="Z97" i="77"/>
  <c r="Y97" i="77"/>
  <c r="X97" i="77"/>
  <c r="W97" i="77"/>
  <c r="V97" i="77"/>
  <c r="U97" i="77"/>
  <c r="T97" i="77"/>
  <c r="S97" i="77"/>
  <c r="R97" i="77"/>
  <c r="Q97" i="77"/>
  <c r="P97" i="77"/>
  <c r="O97" i="77"/>
  <c r="N97" i="77"/>
  <c r="M97" i="77"/>
  <c r="L97" i="77"/>
  <c r="K97" i="77"/>
  <c r="J97" i="77"/>
  <c r="I97" i="77"/>
  <c r="H97" i="77"/>
  <c r="G97" i="77"/>
  <c r="F97" i="77"/>
  <c r="E97" i="77"/>
  <c r="D97" i="77"/>
  <c r="AA96" i="77"/>
  <c r="Z96" i="77"/>
  <c r="Y96" i="77"/>
  <c r="X96" i="77"/>
  <c r="W96" i="77"/>
  <c r="V96" i="77"/>
  <c r="U96" i="77"/>
  <c r="T96" i="77"/>
  <c r="S96" i="77"/>
  <c r="R96" i="77"/>
  <c r="Q96" i="77"/>
  <c r="P96" i="77"/>
  <c r="O96" i="77"/>
  <c r="N96" i="77"/>
  <c r="M96" i="77"/>
  <c r="L96" i="77"/>
  <c r="K96" i="77"/>
  <c r="J96" i="77"/>
  <c r="I96" i="77"/>
  <c r="H96" i="77"/>
  <c r="G96" i="77"/>
  <c r="F96" i="77"/>
  <c r="E96" i="77"/>
  <c r="D96" i="77"/>
  <c r="AA95" i="77"/>
  <c r="Z95" i="77"/>
  <c r="Y95" i="77"/>
  <c r="X95" i="77"/>
  <c r="W95" i="77"/>
  <c r="V95" i="77"/>
  <c r="U95" i="77"/>
  <c r="T95" i="77"/>
  <c r="S95" i="77"/>
  <c r="R95" i="77"/>
  <c r="Q95" i="77"/>
  <c r="P95" i="77"/>
  <c r="O95" i="77"/>
  <c r="N95" i="77"/>
  <c r="M95" i="77"/>
  <c r="L95" i="77"/>
  <c r="K95" i="77"/>
  <c r="J95" i="77"/>
  <c r="I95" i="77"/>
  <c r="H95" i="77"/>
  <c r="G95" i="77"/>
  <c r="F95" i="77"/>
  <c r="E95" i="77"/>
  <c r="D95" i="77"/>
  <c r="AA94" i="77"/>
  <c r="Z94" i="77"/>
  <c r="Y94" i="77"/>
  <c r="X94" i="77"/>
  <c r="W94" i="77"/>
  <c r="V94" i="77"/>
  <c r="U94" i="77"/>
  <c r="T94" i="77"/>
  <c r="S94" i="77"/>
  <c r="R94" i="77"/>
  <c r="Q94" i="77"/>
  <c r="P94" i="77"/>
  <c r="O94" i="77"/>
  <c r="N94" i="77"/>
  <c r="M94" i="77"/>
  <c r="L94" i="77"/>
  <c r="K94" i="77"/>
  <c r="J94" i="77"/>
  <c r="I94" i="77"/>
  <c r="H94" i="77"/>
  <c r="G94" i="77"/>
  <c r="F94" i="77"/>
  <c r="E94" i="77"/>
  <c r="D94" i="77"/>
  <c r="AA93" i="77"/>
  <c r="Z93" i="77"/>
  <c r="Y93" i="77"/>
  <c r="X93" i="77"/>
  <c r="W93" i="77"/>
  <c r="V93" i="77"/>
  <c r="U93" i="77"/>
  <c r="T93" i="77"/>
  <c r="S93" i="77"/>
  <c r="R93" i="77"/>
  <c r="Q93" i="77"/>
  <c r="P93" i="77"/>
  <c r="O93" i="77"/>
  <c r="N93" i="77"/>
  <c r="M93" i="77"/>
  <c r="L93" i="77"/>
  <c r="K93" i="77"/>
  <c r="J93" i="77"/>
  <c r="I93" i="77"/>
  <c r="H93" i="77"/>
  <c r="G93" i="77"/>
  <c r="F93" i="77"/>
  <c r="E93" i="77"/>
  <c r="D93" i="77"/>
  <c r="AA92" i="77"/>
  <c r="Z92" i="77"/>
  <c r="Y92" i="77"/>
  <c r="X92" i="77"/>
  <c r="W92" i="77"/>
  <c r="V92" i="77"/>
  <c r="U92" i="77"/>
  <c r="T92" i="77"/>
  <c r="S92" i="77"/>
  <c r="R92" i="77"/>
  <c r="Q92" i="77"/>
  <c r="P92" i="77"/>
  <c r="O92" i="77"/>
  <c r="N92" i="77"/>
  <c r="M92" i="77"/>
  <c r="L92" i="77"/>
  <c r="K92" i="77"/>
  <c r="J92" i="77"/>
  <c r="I92" i="77"/>
  <c r="H92" i="77"/>
  <c r="G92" i="77"/>
  <c r="F92" i="77"/>
  <c r="E92" i="77"/>
  <c r="D92" i="77"/>
  <c r="AA91" i="77"/>
  <c r="Z91" i="77"/>
  <c r="Y91" i="77"/>
  <c r="X91" i="77"/>
  <c r="W91" i="77"/>
  <c r="V91" i="77"/>
  <c r="U91" i="77"/>
  <c r="T91" i="77"/>
  <c r="S91" i="77"/>
  <c r="R91" i="77"/>
  <c r="Q91" i="77"/>
  <c r="P91" i="77"/>
  <c r="O91" i="77"/>
  <c r="N91" i="77"/>
  <c r="M91" i="77"/>
  <c r="L91" i="77"/>
  <c r="K91" i="77"/>
  <c r="J91" i="77"/>
  <c r="I91" i="77"/>
  <c r="H91" i="77"/>
  <c r="G91" i="77"/>
  <c r="F91" i="77"/>
  <c r="E91" i="77"/>
  <c r="D91" i="77"/>
  <c r="AA90" i="77"/>
  <c r="Z90" i="77"/>
  <c r="Y90" i="77"/>
  <c r="X90" i="77"/>
  <c r="W90" i="77"/>
  <c r="V90" i="77"/>
  <c r="U90" i="77"/>
  <c r="T90" i="77"/>
  <c r="S90" i="77"/>
  <c r="R90" i="77"/>
  <c r="Q90" i="77"/>
  <c r="P90" i="77"/>
  <c r="O90" i="77"/>
  <c r="N90" i="77"/>
  <c r="M90" i="77"/>
  <c r="L90" i="77"/>
  <c r="K90" i="77"/>
  <c r="J90" i="77"/>
  <c r="I90" i="77"/>
  <c r="H90" i="77"/>
  <c r="G90" i="77"/>
  <c r="F90" i="77"/>
  <c r="E90" i="77"/>
  <c r="D90" i="77"/>
  <c r="AA89" i="77"/>
  <c r="Z89" i="77"/>
  <c r="Y89" i="77"/>
  <c r="X89" i="77"/>
  <c r="W89" i="77"/>
  <c r="V89" i="77"/>
  <c r="U89" i="77"/>
  <c r="T89" i="77"/>
  <c r="S89" i="77"/>
  <c r="R89" i="77"/>
  <c r="Q89" i="77"/>
  <c r="P89" i="77"/>
  <c r="O89" i="77"/>
  <c r="N89" i="77"/>
  <c r="M89" i="77"/>
  <c r="L89" i="77"/>
  <c r="K89" i="77"/>
  <c r="J89" i="77"/>
  <c r="I89" i="77"/>
  <c r="H89" i="77"/>
  <c r="G89" i="77"/>
  <c r="F89" i="77"/>
  <c r="E89" i="77"/>
  <c r="D89" i="77"/>
  <c r="AA88" i="77"/>
  <c r="Z88" i="77"/>
  <c r="Y88" i="77"/>
  <c r="X88" i="77"/>
  <c r="W88" i="77"/>
  <c r="V88" i="77"/>
  <c r="U88" i="77"/>
  <c r="T88" i="77"/>
  <c r="S88" i="77"/>
  <c r="R88" i="77"/>
  <c r="Q88" i="77"/>
  <c r="P88" i="77"/>
  <c r="O88" i="77"/>
  <c r="N88" i="77"/>
  <c r="M88" i="77"/>
  <c r="L88" i="77"/>
  <c r="K88" i="77"/>
  <c r="J88" i="77"/>
  <c r="I88" i="77"/>
  <c r="H88" i="77"/>
  <c r="G88" i="77"/>
  <c r="F88" i="77"/>
  <c r="E88" i="77"/>
  <c r="D88" i="77"/>
  <c r="AA87" i="77"/>
  <c r="Z87" i="77"/>
  <c r="Y87" i="77"/>
  <c r="X87" i="77"/>
  <c r="W87" i="77"/>
  <c r="V87" i="77"/>
  <c r="U87" i="77"/>
  <c r="T87" i="77"/>
  <c r="S87" i="77"/>
  <c r="R87" i="77"/>
  <c r="Q87" i="77"/>
  <c r="P87" i="77"/>
  <c r="O87" i="77"/>
  <c r="N87" i="77"/>
  <c r="M87" i="77"/>
  <c r="L87" i="77"/>
  <c r="K87" i="77"/>
  <c r="J87" i="77"/>
  <c r="I87" i="77"/>
  <c r="H87" i="77"/>
  <c r="G87" i="77"/>
  <c r="F87" i="77"/>
  <c r="E87" i="77"/>
  <c r="D87" i="77"/>
  <c r="AA86" i="77"/>
  <c r="Z86" i="77"/>
  <c r="Y86" i="77"/>
  <c r="X86" i="77"/>
  <c r="W86" i="77"/>
  <c r="V86" i="77"/>
  <c r="U86" i="77"/>
  <c r="T86" i="77"/>
  <c r="S86" i="77"/>
  <c r="R86" i="77"/>
  <c r="Q86" i="77"/>
  <c r="P86" i="77"/>
  <c r="O86" i="77"/>
  <c r="N86" i="77"/>
  <c r="M86" i="77"/>
  <c r="L86" i="77"/>
  <c r="K86" i="77"/>
  <c r="J86" i="77"/>
  <c r="I86" i="77"/>
  <c r="H86" i="77"/>
  <c r="G86" i="77"/>
  <c r="F86" i="77"/>
  <c r="E86" i="77"/>
  <c r="D86" i="77"/>
  <c r="AA85" i="77"/>
  <c r="Z85" i="77"/>
  <c r="Y85" i="77"/>
  <c r="X85" i="77"/>
  <c r="W85" i="77"/>
  <c r="V85" i="77"/>
  <c r="U85" i="77"/>
  <c r="T85" i="77"/>
  <c r="S85" i="77"/>
  <c r="R85" i="77"/>
  <c r="Q85" i="77"/>
  <c r="P85" i="77"/>
  <c r="O85" i="77"/>
  <c r="N85" i="77"/>
  <c r="M85" i="77"/>
  <c r="L85" i="77"/>
  <c r="K85" i="77"/>
  <c r="J85" i="77"/>
  <c r="I85" i="77"/>
  <c r="H85" i="77"/>
  <c r="G85" i="77"/>
  <c r="F85" i="77"/>
  <c r="E85" i="77"/>
  <c r="D85" i="77"/>
  <c r="AA84" i="77"/>
  <c r="Z84" i="77"/>
  <c r="Y84" i="77"/>
  <c r="X84" i="77"/>
  <c r="W84" i="77"/>
  <c r="V84" i="77"/>
  <c r="U84" i="77"/>
  <c r="T84" i="77"/>
  <c r="S84" i="77"/>
  <c r="R84" i="77"/>
  <c r="Q84" i="77"/>
  <c r="P84" i="77"/>
  <c r="O84" i="77"/>
  <c r="N84" i="77"/>
  <c r="M84" i="77"/>
  <c r="L84" i="77"/>
  <c r="K84" i="77"/>
  <c r="J84" i="77"/>
  <c r="I84" i="77"/>
  <c r="H84" i="77"/>
  <c r="G84" i="77"/>
  <c r="F84" i="77"/>
  <c r="E84" i="77"/>
  <c r="D84" i="77"/>
  <c r="AA83" i="77"/>
  <c r="Z83" i="77"/>
  <c r="Y83" i="77"/>
  <c r="X83" i="77"/>
  <c r="W83" i="77"/>
  <c r="V83" i="77"/>
  <c r="U83" i="77"/>
  <c r="T83" i="77"/>
  <c r="S83" i="77"/>
  <c r="R83" i="77"/>
  <c r="Q83" i="77"/>
  <c r="P83" i="77"/>
  <c r="O83" i="77"/>
  <c r="N83" i="77"/>
  <c r="M83" i="77"/>
  <c r="L83" i="77"/>
  <c r="K83" i="77"/>
  <c r="J83" i="77"/>
  <c r="I83" i="77"/>
  <c r="H83" i="77"/>
  <c r="G83" i="77"/>
  <c r="F83" i="77"/>
  <c r="E83" i="77"/>
  <c r="D83" i="77"/>
  <c r="AA82" i="77"/>
  <c r="Z82" i="77"/>
  <c r="Y82" i="77"/>
  <c r="X82" i="77"/>
  <c r="W82" i="77"/>
  <c r="V82" i="77"/>
  <c r="U82" i="77"/>
  <c r="T82" i="77"/>
  <c r="S82" i="77"/>
  <c r="R82" i="77"/>
  <c r="Q82" i="77"/>
  <c r="P82" i="77"/>
  <c r="O82" i="77"/>
  <c r="N82" i="77"/>
  <c r="M82" i="77"/>
  <c r="L82" i="77"/>
  <c r="K82" i="77"/>
  <c r="J82" i="77"/>
  <c r="I82" i="77"/>
  <c r="H82" i="77"/>
  <c r="G82" i="77"/>
  <c r="F82" i="77"/>
  <c r="E82" i="77"/>
  <c r="D82" i="77"/>
  <c r="AA81" i="77"/>
  <c r="Z81" i="77"/>
  <c r="Y81" i="77"/>
  <c r="X81" i="77"/>
  <c r="W81" i="77"/>
  <c r="V81" i="77"/>
  <c r="U81" i="77"/>
  <c r="T81" i="77"/>
  <c r="S81" i="77"/>
  <c r="R81" i="77"/>
  <c r="Q81" i="77"/>
  <c r="P81" i="77"/>
  <c r="O81" i="77"/>
  <c r="N81" i="77"/>
  <c r="M81" i="77"/>
  <c r="L81" i="77"/>
  <c r="K81" i="77"/>
  <c r="J81" i="77"/>
  <c r="I81" i="77"/>
  <c r="H81" i="77"/>
  <c r="G81" i="77"/>
  <c r="F81" i="77"/>
  <c r="E81" i="77"/>
  <c r="D81" i="77"/>
  <c r="AA80" i="77"/>
  <c r="Z80" i="77"/>
  <c r="Y80" i="77"/>
  <c r="X80" i="77"/>
  <c r="W80" i="77"/>
  <c r="V80" i="77"/>
  <c r="U80" i="77"/>
  <c r="T80" i="77"/>
  <c r="S80" i="77"/>
  <c r="R80" i="77"/>
  <c r="Q80" i="77"/>
  <c r="P80" i="77"/>
  <c r="O80" i="77"/>
  <c r="N80" i="77"/>
  <c r="M80" i="77"/>
  <c r="L80" i="77"/>
  <c r="K80" i="77"/>
  <c r="J80" i="77"/>
  <c r="I80" i="77"/>
  <c r="H80" i="77"/>
  <c r="G80" i="77"/>
  <c r="F80" i="77"/>
  <c r="E80" i="77"/>
  <c r="D80" i="77"/>
  <c r="AA79" i="77"/>
  <c r="Z79" i="77"/>
  <c r="Y79" i="77"/>
  <c r="X79" i="77"/>
  <c r="W79" i="77"/>
  <c r="V79" i="77"/>
  <c r="U79" i="77"/>
  <c r="T79" i="77"/>
  <c r="S79" i="77"/>
  <c r="R79" i="77"/>
  <c r="Q79" i="77"/>
  <c r="P79" i="77"/>
  <c r="O79" i="77"/>
  <c r="N79" i="77"/>
  <c r="M79" i="77"/>
  <c r="L79" i="77"/>
  <c r="K79" i="77"/>
  <c r="J79" i="77"/>
  <c r="I79" i="77"/>
  <c r="H79" i="77"/>
  <c r="G79" i="77"/>
  <c r="F79" i="77"/>
  <c r="E79" i="77"/>
  <c r="D79" i="77"/>
  <c r="AA78" i="77"/>
  <c r="Z78" i="77"/>
  <c r="Y78" i="77"/>
  <c r="X78" i="77"/>
  <c r="W78" i="77"/>
  <c r="V78" i="77"/>
  <c r="U78" i="77"/>
  <c r="T78" i="77"/>
  <c r="S78" i="77"/>
  <c r="R78" i="77"/>
  <c r="Q78" i="77"/>
  <c r="P78" i="77"/>
  <c r="O78" i="77"/>
  <c r="N78" i="77"/>
  <c r="M78" i="77"/>
  <c r="L78" i="77"/>
  <c r="K78" i="77"/>
  <c r="J78" i="77"/>
  <c r="I78" i="77"/>
  <c r="H78" i="77"/>
  <c r="G78" i="77"/>
  <c r="F78" i="77"/>
  <c r="E78" i="77"/>
  <c r="D78" i="77"/>
  <c r="AA77" i="77"/>
  <c r="Z77" i="77"/>
  <c r="Y77" i="77"/>
  <c r="X77" i="77"/>
  <c r="W77" i="77"/>
  <c r="V77" i="77"/>
  <c r="U77" i="77"/>
  <c r="T77" i="77"/>
  <c r="S77" i="77"/>
  <c r="R77" i="77"/>
  <c r="Q77" i="77"/>
  <c r="P77" i="77"/>
  <c r="O77" i="77"/>
  <c r="N77" i="77"/>
  <c r="M77" i="77"/>
  <c r="L77" i="77"/>
  <c r="K77" i="77"/>
  <c r="J77" i="77"/>
  <c r="I77" i="77"/>
  <c r="H77" i="77"/>
  <c r="G77" i="77"/>
  <c r="F77" i="77"/>
  <c r="E77" i="77"/>
  <c r="D77" i="77"/>
  <c r="AA76" i="77"/>
  <c r="Z76" i="77"/>
  <c r="Y76" i="77"/>
  <c r="X76" i="77"/>
  <c r="W76" i="77"/>
  <c r="V76" i="77"/>
  <c r="U76" i="77"/>
  <c r="T76" i="77"/>
  <c r="S76" i="77"/>
  <c r="R76" i="77"/>
  <c r="Q76" i="77"/>
  <c r="P76" i="77"/>
  <c r="O76" i="77"/>
  <c r="N76" i="77"/>
  <c r="M76" i="77"/>
  <c r="L76" i="77"/>
  <c r="K76" i="77"/>
  <c r="J76" i="77"/>
  <c r="I76" i="77"/>
  <c r="H76" i="77"/>
  <c r="G76" i="77"/>
  <c r="F76" i="77"/>
  <c r="E76" i="77"/>
  <c r="D76" i="77"/>
  <c r="AA75" i="77"/>
  <c r="Z75" i="77"/>
  <c r="Y75" i="77"/>
  <c r="X75" i="77"/>
  <c r="W75" i="77"/>
  <c r="V75" i="77"/>
  <c r="U75" i="77"/>
  <c r="T75" i="77"/>
  <c r="S75" i="77"/>
  <c r="R75" i="77"/>
  <c r="Q75" i="77"/>
  <c r="P75" i="77"/>
  <c r="O75" i="77"/>
  <c r="N75" i="77"/>
  <c r="M75" i="77"/>
  <c r="L75" i="77"/>
  <c r="K75" i="77"/>
  <c r="J75" i="77"/>
  <c r="I75" i="77"/>
  <c r="H75" i="77"/>
  <c r="G75" i="77"/>
  <c r="F75" i="77"/>
  <c r="E75" i="77"/>
  <c r="D75" i="77"/>
  <c r="AA74" i="77"/>
  <c r="Z74" i="77"/>
  <c r="Y74" i="77"/>
  <c r="X74" i="77"/>
  <c r="W74" i="77"/>
  <c r="V74" i="77"/>
  <c r="U74" i="77"/>
  <c r="T74" i="77"/>
  <c r="S74" i="77"/>
  <c r="R74" i="77"/>
  <c r="Q74" i="77"/>
  <c r="P74" i="77"/>
  <c r="O74" i="77"/>
  <c r="N74" i="77"/>
  <c r="M74" i="77"/>
  <c r="L74" i="77"/>
  <c r="K74" i="77"/>
  <c r="J74" i="77"/>
  <c r="I74" i="77"/>
  <c r="H74" i="77"/>
  <c r="G74" i="77"/>
  <c r="F74" i="77"/>
  <c r="E74" i="77"/>
  <c r="D74" i="77"/>
  <c r="AA73" i="77"/>
  <c r="Z73" i="77"/>
  <c r="Y73" i="77"/>
  <c r="X73" i="77"/>
  <c r="W73" i="77"/>
  <c r="V73" i="77"/>
  <c r="U73" i="77"/>
  <c r="T73" i="77"/>
  <c r="S73" i="77"/>
  <c r="R73" i="77"/>
  <c r="Q73" i="77"/>
  <c r="P73" i="77"/>
  <c r="O73" i="77"/>
  <c r="N73" i="77"/>
  <c r="M73" i="77"/>
  <c r="L73" i="77"/>
  <c r="K73" i="77"/>
  <c r="J73" i="77"/>
  <c r="I73" i="77"/>
  <c r="H73" i="77"/>
  <c r="G73" i="77"/>
  <c r="F73" i="77"/>
  <c r="E73" i="77"/>
  <c r="D73" i="77"/>
  <c r="AA72" i="77"/>
  <c r="Z72" i="77"/>
  <c r="Y72" i="77"/>
  <c r="X72" i="77"/>
  <c r="W72" i="77"/>
  <c r="V72" i="77"/>
  <c r="U72" i="77"/>
  <c r="T72" i="77"/>
  <c r="S72" i="77"/>
  <c r="R72" i="77"/>
  <c r="Q72" i="77"/>
  <c r="P72" i="77"/>
  <c r="O72" i="77"/>
  <c r="N72" i="77"/>
  <c r="M72" i="77"/>
  <c r="L72" i="77"/>
  <c r="K72" i="77"/>
  <c r="J72" i="77"/>
  <c r="I72" i="77"/>
  <c r="H72" i="77"/>
  <c r="G72" i="77"/>
  <c r="F72" i="77"/>
  <c r="E72" i="77"/>
  <c r="D72" i="77"/>
  <c r="AA71" i="77"/>
  <c r="Z71" i="77"/>
  <c r="Y71" i="77"/>
  <c r="X71" i="77"/>
  <c r="W71" i="77"/>
  <c r="V71" i="77"/>
  <c r="U71" i="77"/>
  <c r="T71" i="77"/>
  <c r="S71" i="77"/>
  <c r="R71" i="77"/>
  <c r="Q71" i="77"/>
  <c r="P71" i="77"/>
  <c r="O71" i="77"/>
  <c r="N71" i="77"/>
  <c r="M71" i="77"/>
  <c r="L71" i="77"/>
  <c r="K71" i="77"/>
  <c r="J71" i="77"/>
  <c r="I71" i="77"/>
  <c r="H71" i="77"/>
  <c r="G71" i="77"/>
  <c r="F71" i="77"/>
  <c r="E71" i="77"/>
  <c r="D71" i="77"/>
  <c r="AA70" i="77"/>
  <c r="Z70" i="77"/>
  <c r="Y70" i="77"/>
  <c r="X70" i="77"/>
  <c r="W70" i="77"/>
  <c r="V70" i="77"/>
  <c r="U70" i="77"/>
  <c r="T70" i="77"/>
  <c r="S70" i="77"/>
  <c r="R70" i="77"/>
  <c r="Q70" i="77"/>
  <c r="P70" i="77"/>
  <c r="O70" i="77"/>
  <c r="N70" i="77"/>
  <c r="M70" i="77"/>
  <c r="L70" i="77"/>
  <c r="K70" i="77"/>
  <c r="J70" i="77"/>
  <c r="I70" i="77"/>
  <c r="H70" i="77"/>
  <c r="G70" i="77"/>
  <c r="F70" i="77"/>
  <c r="E70" i="77"/>
  <c r="D70" i="77"/>
  <c r="AA69" i="77"/>
  <c r="Z69" i="77"/>
  <c r="Y69" i="77"/>
  <c r="X69" i="77"/>
  <c r="W69" i="77"/>
  <c r="V69" i="77"/>
  <c r="U69" i="77"/>
  <c r="T69" i="77"/>
  <c r="S69" i="77"/>
  <c r="R69" i="77"/>
  <c r="Q69" i="77"/>
  <c r="P69" i="77"/>
  <c r="O69" i="77"/>
  <c r="N69" i="77"/>
  <c r="M69" i="77"/>
  <c r="L69" i="77"/>
  <c r="K69" i="77"/>
  <c r="J69" i="77"/>
  <c r="I69" i="77"/>
  <c r="H69" i="77"/>
  <c r="G69" i="77"/>
  <c r="F69" i="77"/>
  <c r="E69" i="77"/>
  <c r="D69" i="77"/>
  <c r="AA68" i="77"/>
  <c r="Z68" i="77"/>
  <c r="Y68" i="77"/>
  <c r="X68" i="77"/>
  <c r="W68" i="77"/>
  <c r="V68" i="77"/>
  <c r="U68" i="77"/>
  <c r="T68" i="77"/>
  <c r="S68" i="77"/>
  <c r="R68" i="77"/>
  <c r="Q68" i="77"/>
  <c r="P68" i="77"/>
  <c r="O68" i="77"/>
  <c r="N68" i="77"/>
  <c r="M68" i="77"/>
  <c r="L68" i="77"/>
  <c r="K68" i="77"/>
  <c r="J68" i="77"/>
  <c r="I68" i="77"/>
  <c r="H68" i="77"/>
  <c r="G68" i="77"/>
  <c r="F68" i="77"/>
  <c r="E68" i="77"/>
  <c r="D68" i="77"/>
  <c r="AA67" i="77"/>
  <c r="Z67" i="77"/>
  <c r="Y67" i="77"/>
  <c r="X67" i="77"/>
  <c r="W67" i="77"/>
  <c r="V67" i="77"/>
  <c r="U67" i="77"/>
  <c r="T67" i="77"/>
  <c r="S67" i="77"/>
  <c r="R67" i="77"/>
  <c r="Q67" i="77"/>
  <c r="P67" i="77"/>
  <c r="O67" i="77"/>
  <c r="N67" i="77"/>
  <c r="M67" i="77"/>
  <c r="L67" i="77"/>
  <c r="K67" i="77"/>
  <c r="J67" i="77"/>
  <c r="I67" i="77"/>
  <c r="H67" i="77"/>
  <c r="G67" i="77"/>
  <c r="F67" i="77"/>
  <c r="E67" i="77"/>
  <c r="D67" i="77"/>
  <c r="AA66" i="77"/>
  <c r="Z66" i="77"/>
  <c r="Y66" i="77"/>
  <c r="X66" i="77"/>
  <c r="W66" i="77"/>
  <c r="V66" i="77"/>
  <c r="U66" i="77"/>
  <c r="T66" i="77"/>
  <c r="S66" i="77"/>
  <c r="R66" i="77"/>
  <c r="Q66" i="77"/>
  <c r="P66" i="77"/>
  <c r="O66" i="77"/>
  <c r="N66" i="77"/>
  <c r="M66" i="77"/>
  <c r="L66" i="77"/>
  <c r="K66" i="77"/>
  <c r="J66" i="77"/>
  <c r="I66" i="77"/>
  <c r="H66" i="77"/>
  <c r="G66" i="77"/>
  <c r="F66" i="77"/>
  <c r="E66" i="77"/>
  <c r="D66" i="77"/>
  <c r="AA65" i="77"/>
  <c r="Z65" i="77"/>
  <c r="Y65" i="77"/>
  <c r="X65" i="77"/>
  <c r="W65" i="77"/>
  <c r="V65" i="77"/>
  <c r="U65" i="77"/>
  <c r="T65" i="77"/>
  <c r="S65" i="77"/>
  <c r="R65" i="77"/>
  <c r="Q65" i="77"/>
  <c r="P65" i="77"/>
  <c r="O65" i="77"/>
  <c r="N65" i="77"/>
  <c r="M65" i="77"/>
  <c r="L65" i="77"/>
  <c r="K65" i="77"/>
  <c r="J65" i="77"/>
  <c r="I65" i="77"/>
  <c r="H65" i="77"/>
  <c r="G65" i="77"/>
  <c r="F65" i="77"/>
  <c r="E65" i="77"/>
  <c r="D65" i="77"/>
  <c r="AA64" i="77"/>
  <c r="Z64" i="77"/>
  <c r="Y64" i="77"/>
  <c r="X64" i="77"/>
  <c r="W64" i="77"/>
  <c r="V64" i="77"/>
  <c r="U64" i="77"/>
  <c r="T64" i="77"/>
  <c r="S64" i="77"/>
  <c r="R64" i="77"/>
  <c r="Q64" i="77"/>
  <c r="P64" i="77"/>
  <c r="O64" i="77"/>
  <c r="N64" i="77"/>
  <c r="M64" i="77"/>
  <c r="L64" i="77"/>
  <c r="K64" i="77"/>
  <c r="J64" i="77"/>
  <c r="I64" i="77"/>
  <c r="H64" i="77"/>
  <c r="G64" i="77"/>
  <c r="F64" i="77"/>
  <c r="E64" i="77"/>
  <c r="D64" i="77"/>
  <c r="AA63" i="77"/>
  <c r="Z63" i="77"/>
  <c r="Y63" i="77"/>
  <c r="X63" i="77"/>
  <c r="W63" i="77"/>
  <c r="V63" i="77"/>
  <c r="U63" i="77"/>
  <c r="T63" i="77"/>
  <c r="S63" i="77"/>
  <c r="R63" i="77"/>
  <c r="Q63" i="77"/>
  <c r="P63" i="77"/>
  <c r="O63" i="77"/>
  <c r="N63" i="77"/>
  <c r="M63" i="77"/>
  <c r="L63" i="77"/>
  <c r="K63" i="77"/>
  <c r="J63" i="77"/>
  <c r="I63" i="77"/>
  <c r="H63" i="77"/>
  <c r="G63" i="77"/>
  <c r="F63" i="77"/>
  <c r="E63" i="77"/>
  <c r="D63" i="77"/>
  <c r="AA62" i="77"/>
  <c r="Z62" i="77"/>
  <c r="Y62" i="77"/>
  <c r="X62" i="77"/>
  <c r="W62" i="77"/>
  <c r="V62" i="77"/>
  <c r="U62" i="77"/>
  <c r="T62" i="77"/>
  <c r="S62" i="77"/>
  <c r="R62" i="77"/>
  <c r="Q62" i="77"/>
  <c r="P62" i="77"/>
  <c r="O62" i="77"/>
  <c r="N62" i="77"/>
  <c r="M62" i="77"/>
  <c r="L62" i="77"/>
  <c r="K62" i="77"/>
  <c r="J62" i="77"/>
  <c r="I62" i="77"/>
  <c r="H62" i="77"/>
  <c r="G62" i="77"/>
  <c r="F62" i="77"/>
  <c r="E62" i="77"/>
  <c r="D62" i="77"/>
  <c r="AA61" i="77"/>
  <c r="Z61" i="77"/>
  <c r="Y61" i="77"/>
  <c r="X61" i="77"/>
  <c r="W61" i="77"/>
  <c r="V61" i="77"/>
  <c r="U61" i="77"/>
  <c r="T61" i="77"/>
  <c r="S61" i="77"/>
  <c r="R61" i="77"/>
  <c r="Q61" i="77"/>
  <c r="P61" i="77"/>
  <c r="O61" i="77"/>
  <c r="N61" i="77"/>
  <c r="M61" i="77"/>
  <c r="L61" i="77"/>
  <c r="K61" i="77"/>
  <c r="J61" i="77"/>
  <c r="I61" i="77"/>
  <c r="H61" i="77"/>
  <c r="G61" i="77"/>
  <c r="F61" i="77"/>
  <c r="E61" i="77"/>
  <c r="D61" i="77"/>
  <c r="AA60" i="77"/>
  <c r="Z60" i="77"/>
  <c r="Y60" i="77"/>
  <c r="X60" i="77"/>
  <c r="W60" i="77"/>
  <c r="V60" i="77"/>
  <c r="U60" i="77"/>
  <c r="T60" i="77"/>
  <c r="S60" i="77"/>
  <c r="R60" i="77"/>
  <c r="Q60" i="77"/>
  <c r="P60" i="77"/>
  <c r="O60" i="77"/>
  <c r="N60" i="77"/>
  <c r="M60" i="77"/>
  <c r="L60" i="77"/>
  <c r="K60" i="77"/>
  <c r="J60" i="77"/>
  <c r="I60" i="77"/>
  <c r="H60" i="77"/>
  <c r="G60" i="77"/>
  <c r="F60" i="77"/>
  <c r="E60" i="77"/>
  <c r="D60" i="77"/>
  <c r="AA59" i="77"/>
  <c r="Z59" i="77"/>
  <c r="Y59" i="77"/>
  <c r="X59" i="77"/>
  <c r="W59" i="77"/>
  <c r="V59" i="77"/>
  <c r="U59" i="77"/>
  <c r="T59" i="77"/>
  <c r="S59" i="77"/>
  <c r="R59" i="77"/>
  <c r="Q59" i="77"/>
  <c r="P59" i="77"/>
  <c r="O59" i="77"/>
  <c r="N59" i="77"/>
  <c r="M59" i="77"/>
  <c r="L59" i="77"/>
  <c r="K59" i="77"/>
  <c r="J59" i="77"/>
  <c r="I59" i="77"/>
  <c r="H59" i="77"/>
  <c r="G59" i="77"/>
  <c r="F59" i="77"/>
  <c r="E59" i="77"/>
  <c r="D59" i="77"/>
  <c r="AA58" i="77"/>
  <c r="Z58" i="77"/>
  <c r="Y58" i="77"/>
  <c r="X58" i="77"/>
  <c r="W58" i="77"/>
  <c r="V58" i="77"/>
  <c r="U58" i="77"/>
  <c r="T58" i="77"/>
  <c r="S58" i="77"/>
  <c r="R58" i="77"/>
  <c r="Q58" i="77"/>
  <c r="P58" i="77"/>
  <c r="O58" i="77"/>
  <c r="N58" i="77"/>
  <c r="M58" i="77"/>
  <c r="L58" i="77"/>
  <c r="K58" i="77"/>
  <c r="J58" i="77"/>
  <c r="I58" i="77"/>
  <c r="H58" i="77"/>
  <c r="G58" i="77"/>
  <c r="F58" i="77"/>
  <c r="E58" i="77"/>
  <c r="D58" i="77"/>
  <c r="AA57" i="77"/>
  <c r="Z57" i="77"/>
  <c r="Y57" i="77"/>
  <c r="X57" i="77"/>
  <c r="W57" i="77"/>
  <c r="V57" i="77"/>
  <c r="U57" i="77"/>
  <c r="T57" i="77"/>
  <c r="S57" i="77"/>
  <c r="R57" i="77"/>
  <c r="Q57" i="77"/>
  <c r="P57" i="77"/>
  <c r="O57" i="77"/>
  <c r="N57" i="77"/>
  <c r="M57" i="77"/>
  <c r="L57" i="77"/>
  <c r="K57" i="77"/>
  <c r="J57" i="77"/>
  <c r="I57" i="77"/>
  <c r="H57" i="77"/>
  <c r="G57" i="77"/>
  <c r="F57" i="77"/>
  <c r="E57" i="77"/>
  <c r="D57" i="77"/>
  <c r="AA56" i="77"/>
  <c r="Z56" i="77"/>
  <c r="Y56" i="77"/>
  <c r="X56" i="77"/>
  <c r="W56" i="77"/>
  <c r="V56" i="77"/>
  <c r="U56" i="77"/>
  <c r="T56" i="77"/>
  <c r="S56" i="77"/>
  <c r="R56" i="77"/>
  <c r="Q56" i="77"/>
  <c r="P56" i="77"/>
  <c r="O56" i="77"/>
  <c r="N56" i="77"/>
  <c r="M56" i="77"/>
  <c r="L56" i="77"/>
  <c r="K56" i="77"/>
  <c r="J56" i="77"/>
  <c r="I56" i="77"/>
  <c r="H56" i="77"/>
  <c r="G56" i="77"/>
  <c r="F56" i="77"/>
  <c r="E56" i="77"/>
  <c r="D56" i="77"/>
  <c r="AA55" i="77"/>
  <c r="Z55" i="77"/>
  <c r="Y55" i="77"/>
  <c r="X55" i="77"/>
  <c r="W55" i="77"/>
  <c r="V55" i="77"/>
  <c r="U55" i="77"/>
  <c r="T55" i="77"/>
  <c r="S55" i="77"/>
  <c r="R55" i="77"/>
  <c r="Q55" i="77"/>
  <c r="P55" i="77"/>
  <c r="O55" i="77"/>
  <c r="N55" i="77"/>
  <c r="M55" i="77"/>
  <c r="L55" i="77"/>
  <c r="K55" i="77"/>
  <c r="J55" i="77"/>
  <c r="I55" i="77"/>
  <c r="H55" i="77"/>
  <c r="G55" i="77"/>
  <c r="F55" i="77"/>
  <c r="E55" i="77"/>
  <c r="D55" i="77"/>
  <c r="AA54" i="77"/>
  <c r="Z54" i="77"/>
  <c r="Y54" i="77"/>
  <c r="X54" i="77"/>
  <c r="W54" i="77"/>
  <c r="V54" i="77"/>
  <c r="U54" i="77"/>
  <c r="T54" i="77"/>
  <c r="S54" i="77"/>
  <c r="R54" i="77"/>
  <c r="Q54" i="77"/>
  <c r="P54" i="77"/>
  <c r="O54" i="77"/>
  <c r="N54" i="77"/>
  <c r="M54" i="77"/>
  <c r="L54" i="77"/>
  <c r="K54" i="77"/>
  <c r="J54" i="77"/>
  <c r="I54" i="77"/>
  <c r="H54" i="77"/>
  <c r="G54" i="77"/>
  <c r="F54" i="77"/>
  <c r="E54" i="77"/>
  <c r="D54" i="77"/>
  <c r="AA53" i="77"/>
  <c r="Z53" i="77"/>
  <c r="Y53" i="77"/>
  <c r="X53" i="77"/>
  <c r="W53" i="77"/>
  <c r="V53" i="77"/>
  <c r="U53" i="77"/>
  <c r="T53" i="77"/>
  <c r="S53" i="77"/>
  <c r="R53" i="77"/>
  <c r="Q53" i="77"/>
  <c r="P53" i="77"/>
  <c r="O53" i="77"/>
  <c r="N53" i="77"/>
  <c r="M53" i="77"/>
  <c r="L53" i="77"/>
  <c r="K53" i="77"/>
  <c r="J53" i="77"/>
  <c r="I53" i="77"/>
  <c r="H53" i="77"/>
  <c r="G53" i="77"/>
  <c r="F53" i="77"/>
  <c r="E53" i="77"/>
  <c r="D53" i="77"/>
  <c r="AA52" i="77"/>
  <c r="Z52" i="77"/>
  <c r="Y52" i="77"/>
  <c r="X52" i="77"/>
  <c r="W52" i="77"/>
  <c r="V52" i="77"/>
  <c r="U52" i="77"/>
  <c r="T52" i="77"/>
  <c r="S52" i="77"/>
  <c r="R52" i="77"/>
  <c r="Q52" i="77"/>
  <c r="P52" i="77"/>
  <c r="O52" i="77"/>
  <c r="N52" i="77"/>
  <c r="M52" i="77"/>
  <c r="L52" i="77"/>
  <c r="K52" i="77"/>
  <c r="J52" i="77"/>
  <c r="I52" i="77"/>
  <c r="H52" i="77"/>
  <c r="G52" i="77"/>
  <c r="F52" i="77"/>
  <c r="E52" i="77"/>
  <c r="D52" i="77"/>
  <c r="AA51" i="77"/>
  <c r="Z51" i="77"/>
  <c r="Y51" i="77"/>
  <c r="X51" i="77"/>
  <c r="W51" i="77"/>
  <c r="V51" i="77"/>
  <c r="U51" i="77"/>
  <c r="T51" i="77"/>
  <c r="S51" i="77"/>
  <c r="R51" i="77"/>
  <c r="Q51" i="77"/>
  <c r="P51" i="77"/>
  <c r="O51" i="77"/>
  <c r="N51" i="77"/>
  <c r="M51" i="77"/>
  <c r="L51" i="77"/>
  <c r="K51" i="77"/>
  <c r="J51" i="77"/>
  <c r="I51" i="77"/>
  <c r="H51" i="77"/>
  <c r="G51" i="77"/>
  <c r="F51" i="77"/>
  <c r="E51" i="77"/>
  <c r="D51" i="77"/>
  <c r="AA50" i="77"/>
  <c r="Z50" i="77"/>
  <c r="Y50" i="77"/>
  <c r="X50" i="77"/>
  <c r="W50" i="77"/>
  <c r="V50" i="77"/>
  <c r="U50" i="77"/>
  <c r="T50" i="77"/>
  <c r="S50" i="77"/>
  <c r="R50" i="77"/>
  <c r="Q50" i="77"/>
  <c r="P50" i="77"/>
  <c r="O50" i="77"/>
  <c r="N50" i="77"/>
  <c r="M50" i="77"/>
  <c r="L50" i="77"/>
  <c r="K50" i="77"/>
  <c r="J50" i="77"/>
  <c r="I50" i="77"/>
  <c r="H50" i="77"/>
  <c r="G50" i="77"/>
  <c r="F50" i="77"/>
  <c r="E50" i="77"/>
  <c r="D50" i="77"/>
  <c r="AA49" i="77"/>
  <c r="Z49" i="77"/>
  <c r="Y49" i="77"/>
  <c r="X49" i="77"/>
  <c r="W49" i="77"/>
  <c r="V49" i="77"/>
  <c r="U49" i="77"/>
  <c r="T49" i="77"/>
  <c r="S49" i="77"/>
  <c r="R49" i="77"/>
  <c r="Q49" i="77"/>
  <c r="P49" i="77"/>
  <c r="O49" i="77"/>
  <c r="N49" i="77"/>
  <c r="M49" i="77"/>
  <c r="L49" i="77"/>
  <c r="K49" i="77"/>
  <c r="J49" i="77"/>
  <c r="I49" i="77"/>
  <c r="H49" i="77"/>
  <c r="G49" i="77"/>
  <c r="F49" i="77"/>
  <c r="E49" i="77"/>
  <c r="D49" i="77"/>
  <c r="AA48" i="77"/>
  <c r="Z48" i="77"/>
  <c r="Y48" i="77"/>
  <c r="X48" i="77"/>
  <c r="W48" i="77"/>
  <c r="V48" i="77"/>
  <c r="U48" i="77"/>
  <c r="T48" i="77"/>
  <c r="S48" i="77"/>
  <c r="R48" i="77"/>
  <c r="Q48" i="77"/>
  <c r="P48" i="77"/>
  <c r="O48" i="77"/>
  <c r="N48" i="77"/>
  <c r="M48" i="77"/>
  <c r="L48" i="77"/>
  <c r="K48" i="77"/>
  <c r="J48" i="77"/>
  <c r="I48" i="77"/>
  <c r="H48" i="77"/>
  <c r="G48" i="77"/>
  <c r="F48" i="77"/>
  <c r="E48" i="77"/>
  <c r="D48" i="77"/>
  <c r="AA47" i="77"/>
  <c r="Z47" i="77"/>
  <c r="Y47" i="77"/>
  <c r="X47" i="77"/>
  <c r="W47" i="77"/>
  <c r="V47" i="77"/>
  <c r="U47" i="77"/>
  <c r="T47" i="77"/>
  <c r="S47" i="77"/>
  <c r="R47" i="77"/>
  <c r="Q47" i="77"/>
  <c r="P47" i="77"/>
  <c r="O47" i="77"/>
  <c r="N47" i="77"/>
  <c r="M47" i="77"/>
  <c r="L47" i="77"/>
  <c r="K47" i="77"/>
  <c r="J47" i="77"/>
  <c r="I47" i="77"/>
  <c r="H47" i="77"/>
  <c r="G47" i="77"/>
  <c r="F47" i="77"/>
  <c r="E47" i="77"/>
  <c r="D47" i="77"/>
  <c r="AA46" i="77"/>
  <c r="Z46" i="77"/>
  <c r="Y46" i="77"/>
  <c r="X46" i="77"/>
  <c r="W46" i="77"/>
  <c r="V46" i="77"/>
  <c r="U46" i="77"/>
  <c r="T46" i="77"/>
  <c r="S46" i="77"/>
  <c r="R46" i="77"/>
  <c r="Q46" i="77"/>
  <c r="P46" i="77"/>
  <c r="O46" i="77"/>
  <c r="N46" i="77"/>
  <c r="M46" i="77"/>
  <c r="L46" i="77"/>
  <c r="K46" i="77"/>
  <c r="J46" i="77"/>
  <c r="I46" i="77"/>
  <c r="H46" i="77"/>
  <c r="G46" i="77"/>
  <c r="F46" i="77"/>
  <c r="E46" i="77"/>
  <c r="D46" i="77"/>
  <c r="AA45" i="77"/>
  <c r="Z45" i="77"/>
  <c r="Y45" i="77"/>
  <c r="X45" i="77"/>
  <c r="W45" i="77"/>
  <c r="V45" i="77"/>
  <c r="U45" i="77"/>
  <c r="T45" i="77"/>
  <c r="S45" i="77"/>
  <c r="R45" i="77"/>
  <c r="Q45" i="77"/>
  <c r="P45" i="77"/>
  <c r="O45" i="77"/>
  <c r="N45" i="77"/>
  <c r="M45" i="77"/>
  <c r="L45" i="77"/>
  <c r="K45" i="77"/>
  <c r="J45" i="77"/>
  <c r="I45" i="77"/>
  <c r="H45" i="77"/>
  <c r="G45" i="77"/>
  <c r="F45" i="77"/>
  <c r="E45" i="77"/>
  <c r="D45" i="77"/>
  <c r="AA44" i="77"/>
  <c r="Z44" i="77"/>
  <c r="Y44" i="77"/>
  <c r="X44" i="77"/>
  <c r="W44" i="77"/>
  <c r="V44" i="77"/>
  <c r="U44" i="77"/>
  <c r="T44" i="77"/>
  <c r="S44" i="77"/>
  <c r="R44" i="77"/>
  <c r="Q44" i="77"/>
  <c r="P44" i="77"/>
  <c r="O44" i="77"/>
  <c r="N44" i="77"/>
  <c r="M44" i="77"/>
  <c r="L44" i="77"/>
  <c r="K44" i="77"/>
  <c r="J44" i="77"/>
  <c r="I44" i="77"/>
  <c r="H44" i="77"/>
  <c r="G44" i="77"/>
  <c r="F44" i="77"/>
  <c r="E44" i="77"/>
  <c r="D44" i="77"/>
  <c r="AA43" i="77"/>
  <c r="Z43" i="77"/>
  <c r="Y43" i="77"/>
  <c r="X43" i="77"/>
  <c r="W43" i="77"/>
  <c r="V43" i="77"/>
  <c r="U43" i="77"/>
  <c r="T43" i="77"/>
  <c r="S43" i="77"/>
  <c r="R43" i="77"/>
  <c r="Q43" i="77"/>
  <c r="P43" i="77"/>
  <c r="O43" i="77"/>
  <c r="N43" i="77"/>
  <c r="M43" i="77"/>
  <c r="L43" i="77"/>
  <c r="K43" i="77"/>
  <c r="J43" i="77"/>
  <c r="I43" i="77"/>
  <c r="H43" i="77"/>
  <c r="G43" i="77"/>
  <c r="F43" i="77"/>
  <c r="E43" i="77"/>
  <c r="D43" i="77"/>
  <c r="AA42" i="77"/>
  <c r="Z42" i="77"/>
  <c r="Y42" i="77"/>
  <c r="X42" i="77"/>
  <c r="W42" i="77"/>
  <c r="V42" i="77"/>
  <c r="U42" i="77"/>
  <c r="T42" i="77"/>
  <c r="S42" i="77"/>
  <c r="R42" i="77"/>
  <c r="Q42" i="77"/>
  <c r="P42" i="77"/>
  <c r="O42" i="77"/>
  <c r="N42" i="77"/>
  <c r="M42" i="77"/>
  <c r="L42" i="77"/>
  <c r="K42" i="77"/>
  <c r="J42" i="77"/>
  <c r="I42" i="77"/>
  <c r="H42" i="77"/>
  <c r="G42" i="77"/>
  <c r="F42" i="77"/>
  <c r="E42" i="77"/>
  <c r="D42" i="77"/>
  <c r="AA41" i="77"/>
  <c r="Z41" i="77"/>
  <c r="Y41" i="77"/>
  <c r="X41" i="77"/>
  <c r="W41" i="77"/>
  <c r="V41" i="77"/>
  <c r="U41" i="77"/>
  <c r="T41" i="77"/>
  <c r="S41" i="77"/>
  <c r="R41" i="77"/>
  <c r="Q41" i="77"/>
  <c r="P41" i="77"/>
  <c r="O41" i="77"/>
  <c r="N41" i="77"/>
  <c r="M41" i="77"/>
  <c r="L41" i="77"/>
  <c r="K41" i="77"/>
  <c r="J41" i="77"/>
  <c r="I41" i="77"/>
  <c r="H41" i="77"/>
  <c r="G41" i="77"/>
  <c r="F41" i="77"/>
  <c r="E41" i="77"/>
  <c r="D41" i="77"/>
  <c r="AA40" i="77"/>
  <c r="Z40" i="77"/>
  <c r="Y40" i="77"/>
  <c r="X40" i="77"/>
  <c r="W40" i="77"/>
  <c r="V40" i="77"/>
  <c r="U40" i="77"/>
  <c r="T40" i="77"/>
  <c r="S40" i="77"/>
  <c r="R40" i="77"/>
  <c r="Q40" i="77"/>
  <c r="P40" i="77"/>
  <c r="O40" i="77"/>
  <c r="N40" i="77"/>
  <c r="M40" i="77"/>
  <c r="L40" i="77"/>
  <c r="K40" i="77"/>
  <c r="J40" i="77"/>
  <c r="I40" i="77"/>
  <c r="H40" i="77"/>
  <c r="G40" i="77"/>
  <c r="F40" i="77"/>
  <c r="E40" i="77"/>
  <c r="D40" i="77"/>
  <c r="AA39" i="77"/>
  <c r="Z39" i="77"/>
  <c r="Y39" i="77"/>
  <c r="X39" i="77"/>
  <c r="W39" i="77"/>
  <c r="V39" i="77"/>
  <c r="U39" i="77"/>
  <c r="T39" i="77"/>
  <c r="S39" i="77"/>
  <c r="R39" i="77"/>
  <c r="Q39" i="77"/>
  <c r="P39" i="77"/>
  <c r="O39" i="77"/>
  <c r="N39" i="77"/>
  <c r="M39" i="77"/>
  <c r="L39" i="77"/>
  <c r="K39" i="77"/>
  <c r="J39" i="77"/>
  <c r="I39" i="77"/>
  <c r="H39" i="77"/>
  <c r="G39" i="77"/>
  <c r="F39" i="77"/>
  <c r="E39" i="77"/>
  <c r="D39" i="77"/>
  <c r="AA38" i="77"/>
  <c r="Z38" i="77"/>
  <c r="Y38" i="77"/>
  <c r="X38" i="77"/>
  <c r="W38" i="77"/>
  <c r="V38" i="77"/>
  <c r="U38" i="77"/>
  <c r="T38" i="77"/>
  <c r="S38" i="77"/>
  <c r="R38" i="77"/>
  <c r="Q38" i="77"/>
  <c r="P38" i="77"/>
  <c r="O38" i="77"/>
  <c r="N38" i="77"/>
  <c r="M38" i="77"/>
  <c r="L38" i="77"/>
  <c r="K38" i="77"/>
  <c r="J38" i="77"/>
  <c r="I38" i="77"/>
  <c r="H38" i="77"/>
  <c r="G38" i="77"/>
  <c r="F38" i="77"/>
  <c r="E38" i="77"/>
  <c r="D38" i="77"/>
  <c r="AA37" i="77"/>
  <c r="Z37" i="77"/>
  <c r="Y37" i="77"/>
  <c r="X37" i="77"/>
  <c r="W37" i="77"/>
  <c r="V37" i="77"/>
  <c r="U37" i="77"/>
  <c r="T37" i="77"/>
  <c r="S37" i="77"/>
  <c r="R37" i="77"/>
  <c r="Q37" i="77"/>
  <c r="P37" i="77"/>
  <c r="O37" i="77"/>
  <c r="N37" i="77"/>
  <c r="M37" i="77"/>
  <c r="L37" i="77"/>
  <c r="K37" i="77"/>
  <c r="J37" i="77"/>
  <c r="I37" i="77"/>
  <c r="H37" i="77"/>
  <c r="G37" i="77"/>
  <c r="F37" i="77"/>
  <c r="E37" i="77"/>
  <c r="D37" i="77"/>
  <c r="AA36" i="77"/>
  <c r="Z36" i="77"/>
  <c r="Y36" i="77"/>
  <c r="X36" i="77"/>
  <c r="W36" i="77"/>
  <c r="V36" i="77"/>
  <c r="U36" i="77"/>
  <c r="T36" i="77"/>
  <c r="S36" i="77"/>
  <c r="R36" i="77"/>
  <c r="Q36" i="77"/>
  <c r="P36" i="77"/>
  <c r="O36" i="77"/>
  <c r="N36" i="77"/>
  <c r="M36" i="77"/>
  <c r="L36" i="77"/>
  <c r="K36" i="77"/>
  <c r="J36" i="77"/>
  <c r="I36" i="77"/>
  <c r="H36" i="77"/>
  <c r="G36" i="77"/>
  <c r="F36" i="77"/>
  <c r="E36" i="77"/>
  <c r="D36" i="77"/>
  <c r="AA35" i="77"/>
  <c r="Z35" i="77"/>
  <c r="Y35" i="77"/>
  <c r="X35" i="77"/>
  <c r="W35" i="77"/>
  <c r="V35" i="77"/>
  <c r="U35" i="77"/>
  <c r="T35" i="77"/>
  <c r="S35" i="77"/>
  <c r="R35" i="77"/>
  <c r="Q35" i="77"/>
  <c r="P35" i="77"/>
  <c r="O35" i="77"/>
  <c r="N35" i="77"/>
  <c r="M35" i="77"/>
  <c r="L35" i="77"/>
  <c r="K35" i="77"/>
  <c r="J35" i="77"/>
  <c r="I35" i="77"/>
  <c r="H35" i="77"/>
  <c r="G35" i="77"/>
  <c r="F35" i="77"/>
  <c r="E35" i="77"/>
  <c r="D35" i="77"/>
  <c r="AA34" i="77"/>
  <c r="Z34" i="77"/>
  <c r="Y34" i="77"/>
  <c r="X34" i="77"/>
  <c r="W34" i="77"/>
  <c r="V34" i="77"/>
  <c r="U34" i="77"/>
  <c r="T34" i="77"/>
  <c r="S34" i="77"/>
  <c r="R34" i="77"/>
  <c r="Q34" i="77"/>
  <c r="P34" i="77"/>
  <c r="O34" i="77"/>
  <c r="N34" i="77"/>
  <c r="M34" i="77"/>
  <c r="L34" i="77"/>
  <c r="K34" i="77"/>
  <c r="J34" i="77"/>
  <c r="I34" i="77"/>
  <c r="H34" i="77"/>
  <c r="G34" i="77"/>
  <c r="F34" i="77"/>
  <c r="E34" i="77"/>
  <c r="D34" i="77"/>
  <c r="AA33" i="77"/>
  <c r="Z33" i="77"/>
  <c r="Y33" i="77"/>
  <c r="X33" i="77"/>
  <c r="W33" i="77"/>
  <c r="V33" i="77"/>
  <c r="U33" i="77"/>
  <c r="T33" i="77"/>
  <c r="S33" i="77"/>
  <c r="R33" i="77"/>
  <c r="Q33" i="77"/>
  <c r="P33" i="77"/>
  <c r="O33" i="77"/>
  <c r="N33" i="77"/>
  <c r="M33" i="77"/>
  <c r="L33" i="77"/>
  <c r="K33" i="77"/>
  <c r="J33" i="77"/>
  <c r="I33" i="77"/>
  <c r="H33" i="77"/>
  <c r="G33" i="77"/>
  <c r="F33" i="77"/>
  <c r="E33" i="77"/>
  <c r="D33" i="77"/>
  <c r="AA32" i="77"/>
  <c r="Z32" i="77"/>
  <c r="Y32" i="77"/>
  <c r="X32" i="77"/>
  <c r="W32" i="77"/>
  <c r="V32" i="77"/>
  <c r="U32" i="77"/>
  <c r="T32" i="77"/>
  <c r="S32" i="77"/>
  <c r="R32" i="77"/>
  <c r="Q32" i="77"/>
  <c r="P32" i="77"/>
  <c r="O32" i="77"/>
  <c r="N32" i="77"/>
  <c r="M32" i="77"/>
  <c r="L32" i="77"/>
  <c r="K32" i="77"/>
  <c r="J32" i="77"/>
  <c r="I32" i="77"/>
  <c r="H32" i="77"/>
  <c r="G32" i="77"/>
  <c r="F32" i="77"/>
  <c r="E32" i="77"/>
  <c r="D32" i="77"/>
  <c r="AA31" i="77"/>
  <c r="Z31" i="77"/>
  <c r="Y31" i="77"/>
  <c r="X31" i="77"/>
  <c r="W31" i="77"/>
  <c r="V31" i="77"/>
  <c r="U31" i="77"/>
  <c r="T31" i="77"/>
  <c r="S31" i="77"/>
  <c r="R31" i="77"/>
  <c r="Q31" i="77"/>
  <c r="P31" i="77"/>
  <c r="O31" i="77"/>
  <c r="N31" i="77"/>
  <c r="M31" i="77"/>
  <c r="L31" i="77"/>
  <c r="K31" i="77"/>
  <c r="J31" i="77"/>
  <c r="I31" i="77"/>
  <c r="H31" i="77"/>
  <c r="G31" i="77"/>
  <c r="F31" i="77"/>
  <c r="E31" i="77"/>
  <c r="D31" i="77"/>
  <c r="AA30" i="77"/>
  <c r="Z30" i="77"/>
  <c r="Y30" i="77"/>
  <c r="X30" i="77"/>
  <c r="W30" i="77"/>
  <c r="V30" i="77"/>
  <c r="U30" i="77"/>
  <c r="T30" i="77"/>
  <c r="S30" i="77"/>
  <c r="R30" i="77"/>
  <c r="Q30" i="77"/>
  <c r="P30" i="77"/>
  <c r="O30" i="77"/>
  <c r="N30" i="77"/>
  <c r="M30" i="77"/>
  <c r="L30" i="77"/>
  <c r="K30" i="77"/>
  <c r="J30" i="77"/>
  <c r="I30" i="77"/>
  <c r="H30" i="77"/>
  <c r="G30" i="77"/>
  <c r="F30" i="77"/>
  <c r="E30" i="77"/>
  <c r="D30" i="77"/>
  <c r="AA29" i="77"/>
  <c r="Z29" i="77"/>
  <c r="Y29" i="77"/>
  <c r="X29" i="77"/>
  <c r="W29" i="77"/>
  <c r="V29" i="77"/>
  <c r="U29" i="77"/>
  <c r="T29" i="77"/>
  <c r="S29" i="77"/>
  <c r="R29" i="77"/>
  <c r="Q29" i="77"/>
  <c r="P29" i="77"/>
  <c r="O29" i="77"/>
  <c r="N29" i="77"/>
  <c r="M29" i="77"/>
  <c r="L29" i="77"/>
  <c r="K29" i="77"/>
  <c r="J29" i="77"/>
  <c r="I29" i="77"/>
  <c r="H29" i="77"/>
  <c r="G29" i="77"/>
  <c r="F29" i="77"/>
  <c r="E29" i="77"/>
  <c r="D29" i="77"/>
  <c r="AA28" i="77"/>
  <c r="Z28" i="77"/>
  <c r="Y28" i="77"/>
  <c r="X28" i="77"/>
  <c r="W28" i="77"/>
  <c r="V28" i="77"/>
  <c r="U28" i="77"/>
  <c r="T28" i="77"/>
  <c r="S28" i="77"/>
  <c r="R28" i="77"/>
  <c r="Q28" i="77"/>
  <c r="P28" i="77"/>
  <c r="O28" i="77"/>
  <c r="N28" i="77"/>
  <c r="M28" i="77"/>
  <c r="L28" i="77"/>
  <c r="K28" i="77"/>
  <c r="J28" i="77"/>
  <c r="I28" i="77"/>
  <c r="H28" i="77"/>
  <c r="G28" i="77"/>
  <c r="F28" i="77"/>
  <c r="E28" i="77"/>
  <c r="D28" i="77"/>
  <c r="AA27" i="77"/>
  <c r="Z27" i="77"/>
  <c r="Y27" i="77"/>
  <c r="X27" i="77"/>
  <c r="W27" i="77"/>
  <c r="V27" i="77"/>
  <c r="U27" i="77"/>
  <c r="T27" i="77"/>
  <c r="S27" i="77"/>
  <c r="R27" i="77"/>
  <c r="Q27" i="77"/>
  <c r="P27" i="77"/>
  <c r="O27" i="77"/>
  <c r="N27" i="77"/>
  <c r="M27" i="77"/>
  <c r="L27" i="77"/>
  <c r="K27" i="77"/>
  <c r="J27" i="77"/>
  <c r="I27" i="77"/>
  <c r="H27" i="77"/>
  <c r="G27" i="77"/>
  <c r="F27" i="77"/>
  <c r="E27" i="77"/>
  <c r="D27" i="77"/>
  <c r="AA26" i="77"/>
  <c r="Z26" i="77"/>
  <c r="Y26" i="77"/>
  <c r="X26" i="77"/>
  <c r="W26" i="77"/>
  <c r="V26" i="77"/>
  <c r="U26" i="77"/>
  <c r="T26" i="77"/>
  <c r="S26" i="77"/>
  <c r="R26" i="77"/>
  <c r="Q26" i="77"/>
  <c r="P26" i="77"/>
  <c r="O26" i="77"/>
  <c r="N26" i="77"/>
  <c r="M26" i="77"/>
  <c r="L26" i="77"/>
  <c r="K26" i="77"/>
  <c r="J26" i="77"/>
  <c r="I26" i="77"/>
  <c r="H26" i="77"/>
  <c r="G26" i="77"/>
  <c r="F26" i="77"/>
  <c r="E26" i="77"/>
  <c r="D26" i="77"/>
  <c r="AA25" i="77"/>
  <c r="Z25" i="77"/>
  <c r="Y25" i="77"/>
  <c r="X25" i="77"/>
  <c r="W25" i="77"/>
  <c r="V25" i="77"/>
  <c r="U25" i="77"/>
  <c r="T25" i="77"/>
  <c r="S25" i="77"/>
  <c r="R25" i="77"/>
  <c r="Q25" i="77"/>
  <c r="P25" i="77"/>
  <c r="O25" i="77"/>
  <c r="N25" i="77"/>
  <c r="M25" i="77"/>
  <c r="L25" i="77"/>
  <c r="K25" i="77"/>
  <c r="J25" i="77"/>
  <c r="I25" i="77"/>
  <c r="H25" i="77"/>
  <c r="G25" i="77"/>
  <c r="F25" i="77"/>
  <c r="E25" i="77"/>
  <c r="D25" i="77"/>
  <c r="AA24" i="77"/>
  <c r="Z24" i="77"/>
  <c r="Y24" i="77"/>
  <c r="X24" i="77"/>
  <c r="W24" i="77"/>
  <c r="V24" i="77"/>
  <c r="U24" i="77"/>
  <c r="T24" i="77"/>
  <c r="S24" i="77"/>
  <c r="R24" i="77"/>
  <c r="Q24" i="77"/>
  <c r="P24" i="77"/>
  <c r="O24" i="77"/>
  <c r="N24" i="77"/>
  <c r="M24" i="77"/>
  <c r="L24" i="77"/>
  <c r="K24" i="77"/>
  <c r="J24" i="77"/>
  <c r="I24" i="77"/>
  <c r="H24" i="77"/>
  <c r="G24" i="77"/>
  <c r="F24" i="77"/>
  <c r="E24" i="77"/>
  <c r="D24" i="77"/>
  <c r="AA23" i="77"/>
  <c r="Z23" i="77"/>
  <c r="Y23" i="77"/>
  <c r="X23" i="77"/>
  <c r="W23" i="77"/>
  <c r="V23" i="77"/>
  <c r="U23" i="77"/>
  <c r="T23" i="77"/>
  <c r="S23" i="77"/>
  <c r="R23" i="77"/>
  <c r="Q23" i="77"/>
  <c r="P23" i="77"/>
  <c r="O23" i="77"/>
  <c r="N23" i="77"/>
  <c r="M23" i="77"/>
  <c r="L23" i="77"/>
  <c r="K23" i="77"/>
  <c r="J23" i="77"/>
  <c r="I23" i="77"/>
  <c r="H23" i="77"/>
  <c r="G23" i="77"/>
  <c r="F23" i="77"/>
  <c r="E23" i="77"/>
  <c r="D23" i="77"/>
  <c r="AA22" i="77"/>
  <c r="Z22" i="77"/>
  <c r="Y22" i="77"/>
  <c r="X22" i="77"/>
  <c r="W22" i="77"/>
  <c r="V22" i="77"/>
  <c r="U22" i="77"/>
  <c r="T22" i="77"/>
  <c r="S22" i="77"/>
  <c r="R22" i="77"/>
  <c r="Q22" i="77"/>
  <c r="P22" i="77"/>
  <c r="O22" i="77"/>
  <c r="N22" i="77"/>
  <c r="M22" i="77"/>
  <c r="L22" i="77"/>
  <c r="K22" i="77"/>
  <c r="J22" i="77"/>
  <c r="I22" i="77"/>
  <c r="H22" i="77"/>
  <c r="G22" i="77"/>
  <c r="F22" i="77"/>
  <c r="E22" i="77"/>
  <c r="D22" i="77"/>
  <c r="AA21" i="77"/>
  <c r="Z21" i="77"/>
  <c r="Y21" i="77"/>
  <c r="X21" i="77"/>
  <c r="W21" i="77"/>
  <c r="V21" i="77"/>
  <c r="U21" i="77"/>
  <c r="T21" i="77"/>
  <c r="S21" i="77"/>
  <c r="R21" i="77"/>
  <c r="Q21" i="77"/>
  <c r="P21" i="77"/>
  <c r="O21" i="77"/>
  <c r="N21" i="77"/>
  <c r="M21" i="77"/>
  <c r="L21" i="77"/>
  <c r="K21" i="77"/>
  <c r="J21" i="77"/>
  <c r="I21" i="77"/>
  <c r="H21" i="77"/>
  <c r="G21" i="77"/>
  <c r="F21" i="77"/>
  <c r="E21" i="77"/>
  <c r="D21" i="77"/>
  <c r="AA20" i="77"/>
  <c r="Z20" i="77"/>
  <c r="Y20" i="77"/>
  <c r="X20" i="77"/>
  <c r="W20" i="77"/>
  <c r="V20" i="77"/>
  <c r="U20" i="77"/>
  <c r="T20" i="77"/>
  <c r="S20" i="77"/>
  <c r="R20" i="77"/>
  <c r="Q20" i="77"/>
  <c r="P20" i="77"/>
  <c r="O20" i="77"/>
  <c r="N20" i="77"/>
  <c r="M20" i="77"/>
  <c r="L20" i="77"/>
  <c r="K20" i="77"/>
  <c r="J20" i="77"/>
  <c r="I20" i="77"/>
  <c r="H20" i="77"/>
  <c r="G20" i="77"/>
  <c r="F20" i="77"/>
  <c r="E20" i="77"/>
  <c r="D20" i="77"/>
  <c r="AA19" i="77"/>
  <c r="Z19" i="77"/>
  <c r="Y19" i="77"/>
  <c r="X19" i="77"/>
  <c r="W19" i="77"/>
  <c r="V19" i="77"/>
  <c r="U19" i="77"/>
  <c r="T19" i="77"/>
  <c r="S19" i="77"/>
  <c r="R19" i="77"/>
  <c r="Q19" i="77"/>
  <c r="P19" i="77"/>
  <c r="O19" i="77"/>
  <c r="N19" i="77"/>
  <c r="M19" i="77"/>
  <c r="L19" i="77"/>
  <c r="K19" i="77"/>
  <c r="J19" i="77"/>
  <c r="I19" i="77"/>
  <c r="H19" i="77"/>
  <c r="G19" i="77"/>
  <c r="F19" i="77"/>
  <c r="E19" i="77"/>
  <c r="D19" i="77"/>
  <c r="AA18" i="77"/>
  <c r="Z18" i="77"/>
  <c r="Y18" i="77"/>
  <c r="X18" i="77"/>
  <c r="W18" i="77"/>
  <c r="V18" i="77"/>
  <c r="U18" i="77"/>
  <c r="T18" i="77"/>
  <c r="S18" i="77"/>
  <c r="R18" i="77"/>
  <c r="Q18" i="77"/>
  <c r="P18" i="77"/>
  <c r="O18" i="77"/>
  <c r="N18" i="77"/>
  <c r="M18" i="77"/>
  <c r="L18" i="77"/>
  <c r="K18" i="77"/>
  <c r="J18" i="77"/>
  <c r="I18" i="77"/>
  <c r="H18" i="77"/>
  <c r="G18" i="77"/>
  <c r="F18" i="77"/>
  <c r="E18" i="77"/>
  <c r="D18" i="77"/>
  <c r="AA17" i="77"/>
  <c r="Z17" i="77"/>
  <c r="Y17" i="77"/>
  <c r="X17" i="77"/>
  <c r="W17" i="77"/>
  <c r="V17" i="77"/>
  <c r="U17" i="77"/>
  <c r="T17" i="77"/>
  <c r="S17" i="77"/>
  <c r="R17" i="77"/>
  <c r="Q17" i="77"/>
  <c r="P17" i="77"/>
  <c r="O17" i="77"/>
  <c r="N17" i="77"/>
  <c r="M17" i="77"/>
  <c r="L17" i="77"/>
  <c r="K17" i="77"/>
  <c r="J17" i="77"/>
  <c r="I17" i="77"/>
  <c r="H17" i="77"/>
  <c r="G17" i="77"/>
  <c r="F17" i="77"/>
  <c r="E17" i="77"/>
  <c r="D17" i="77"/>
  <c r="AA16" i="77"/>
  <c r="Z16" i="77"/>
  <c r="Y16" i="77"/>
  <c r="X16" i="77"/>
  <c r="W16" i="77"/>
  <c r="V16" i="77"/>
  <c r="U16" i="77"/>
  <c r="T16" i="77"/>
  <c r="S16" i="77"/>
  <c r="R16" i="77"/>
  <c r="Q16" i="77"/>
  <c r="P16" i="77"/>
  <c r="O16" i="77"/>
  <c r="N16" i="77"/>
  <c r="M16" i="77"/>
  <c r="L16" i="77"/>
  <c r="K16" i="77"/>
  <c r="J16" i="77"/>
  <c r="I16" i="77"/>
  <c r="H16" i="77"/>
  <c r="G16" i="77"/>
  <c r="F16" i="77"/>
  <c r="E16" i="77"/>
  <c r="D16" i="77"/>
  <c r="AA15" i="77"/>
  <c r="Z15" i="77"/>
  <c r="Y15" i="77"/>
  <c r="X15" i="77"/>
  <c r="W15" i="77"/>
  <c r="V15" i="77"/>
  <c r="U15" i="77"/>
  <c r="T15" i="77"/>
  <c r="S15" i="77"/>
  <c r="R15" i="77"/>
  <c r="Q15" i="77"/>
  <c r="P15" i="77"/>
  <c r="O15" i="77"/>
  <c r="N15" i="77"/>
  <c r="M15" i="77"/>
  <c r="L15" i="77"/>
  <c r="K15" i="77"/>
  <c r="J15" i="77"/>
  <c r="I15" i="77"/>
  <c r="H15" i="77"/>
  <c r="G15" i="77"/>
  <c r="F15" i="77"/>
  <c r="E15" i="77"/>
  <c r="D15" i="77"/>
  <c r="AA14" i="77"/>
  <c r="Z14" i="77"/>
  <c r="Y14" i="77"/>
  <c r="X14" i="77"/>
  <c r="W14" i="77"/>
  <c r="V14" i="77"/>
  <c r="U14" i="77"/>
  <c r="T14" i="77"/>
  <c r="S14" i="77"/>
  <c r="R14" i="77"/>
  <c r="Q14" i="77"/>
  <c r="P14" i="77"/>
  <c r="O14" i="77"/>
  <c r="N14" i="77"/>
  <c r="M14" i="77"/>
  <c r="L14" i="77"/>
  <c r="K14" i="77"/>
  <c r="J14" i="77"/>
  <c r="I14" i="77"/>
  <c r="H14" i="77"/>
  <c r="G14" i="77"/>
  <c r="F14" i="77"/>
  <c r="E14" i="77"/>
  <c r="D14" i="77"/>
  <c r="AA13" i="77"/>
  <c r="Z13" i="77"/>
  <c r="Y13" i="77"/>
  <c r="X13" i="77"/>
  <c r="W13" i="77"/>
  <c r="V13" i="77"/>
  <c r="U13" i="77"/>
  <c r="T13" i="77"/>
  <c r="S13" i="77"/>
  <c r="R13" i="77"/>
  <c r="Q13" i="77"/>
  <c r="P13" i="77"/>
  <c r="O13" i="77"/>
  <c r="N13" i="77"/>
  <c r="M13" i="77"/>
  <c r="L13" i="77"/>
  <c r="K13" i="77"/>
  <c r="J13" i="77"/>
  <c r="I13" i="77"/>
  <c r="H13" i="77"/>
  <c r="G13" i="77"/>
  <c r="F13" i="77"/>
  <c r="E13" i="77"/>
  <c r="D13" i="77"/>
  <c r="AA12" i="77"/>
  <c r="Z12" i="77"/>
  <c r="Y12" i="77"/>
  <c r="X12" i="77"/>
  <c r="W12" i="77"/>
  <c r="V12" i="77"/>
  <c r="U12" i="77"/>
  <c r="T12" i="77"/>
  <c r="S12" i="77"/>
  <c r="R12" i="77"/>
  <c r="Q12" i="77"/>
  <c r="P12" i="77"/>
  <c r="O12" i="77"/>
  <c r="N12" i="77"/>
  <c r="M12" i="77"/>
  <c r="L12" i="77"/>
  <c r="K12" i="77"/>
  <c r="J12" i="77"/>
  <c r="I12" i="77"/>
  <c r="H12" i="77"/>
  <c r="G12" i="77"/>
  <c r="F12" i="77"/>
  <c r="E12" i="77"/>
  <c r="D12" i="77"/>
  <c r="AA11" i="77"/>
  <c r="Z11" i="77"/>
  <c r="Y11" i="77"/>
  <c r="X11" i="77"/>
  <c r="W11" i="77"/>
  <c r="V11" i="77"/>
  <c r="U11" i="77"/>
  <c r="T11" i="77"/>
  <c r="S11" i="77"/>
  <c r="R11" i="77"/>
  <c r="Q11" i="77"/>
  <c r="P11" i="77"/>
  <c r="O11" i="77"/>
  <c r="N11" i="77"/>
  <c r="M11" i="77"/>
  <c r="L11" i="77"/>
  <c r="K11" i="77"/>
  <c r="J11" i="77"/>
  <c r="I11" i="77"/>
  <c r="H11" i="77"/>
  <c r="G11" i="77"/>
  <c r="F11" i="77"/>
  <c r="E11" i="77"/>
  <c r="D11" i="77"/>
  <c r="AA10" i="77"/>
  <c r="Z10" i="77"/>
  <c r="Y10" i="77"/>
  <c r="X10" i="77"/>
  <c r="W10" i="77"/>
  <c r="V10" i="77"/>
  <c r="U10" i="77"/>
  <c r="T10" i="77"/>
  <c r="S10" i="77"/>
  <c r="R10" i="77"/>
  <c r="Q10" i="77"/>
  <c r="P10" i="77"/>
  <c r="O10" i="77"/>
  <c r="N10" i="77"/>
  <c r="M10" i="77"/>
  <c r="L10" i="77"/>
  <c r="K10" i="77"/>
  <c r="J10" i="77"/>
  <c r="I10" i="77"/>
  <c r="H10" i="77"/>
  <c r="G10" i="77"/>
  <c r="F10" i="77"/>
  <c r="E10" i="77"/>
  <c r="D10" i="77"/>
  <c r="AA9" i="77"/>
  <c r="Z9" i="77"/>
  <c r="Y9" i="77"/>
  <c r="X9" i="77"/>
  <c r="W9" i="77"/>
  <c r="V9" i="77"/>
  <c r="U9" i="77"/>
  <c r="T9" i="77"/>
  <c r="S9" i="77"/>
  <c r="R9" i="77"/>
  <c r="Q9" i="77"/>
  <c r="P9" i="77"/>
  <c r="O9" i="77"/>
  <c r="N9" i="77"/>
  <c r="M9" i="77"/>
  <c r="L9" i="77"/>
  <c r="K9" i="77"/>
  <c r="J9" i="77"/>
  <c r="I9" i="77"/>
  <c r="H9" i="77"/>
  <c r="G9" i="77"/>
  <c r="F9" i="77"/>
  <c r="E9" i="77"/>
  <c r="D9" i="77"/>
  <c r="AA8" i="77"/>
  <c r="Z8" i="77"/>
  <c r="Y8" i="77"/>
  <c r="X8" i="77"/>
  <c r="W8" i="77"/>
  <c r="V8" i="77"/>
  <c r="U8" i="77"/>
  <c r="T8" i="77"/>
  <c r="S8" i="77"/>
  <c r="R8" i="77"/>
  <c r="Q8" i="77"/>
  <c r="P8" i="77"/>
  <c r="O8" i="77"/>
  <c r="N8" i="77"/>
  <c r="M8" i="77"/>
  <c r="L8" i="77"/>
  <c r="K8" i="77"/>
  <c r="J8" i="77"/>
  <c r="I8" i="77"/>
  <c r="H8" i="77"/>
  <c r="G8" i="77"/>
  <c r="F8" i="77"/>
  <c r="E8" i="77"/>
  <c r="D8" i="77"/>
  <c r="AA7" i="77"/>
  <c r="Z7" i="77"/>
  <c r="Y7" i="77"/>
  <c r="X7" i="77"/>
  <c r="W7" i="77"/>
  <c r="V7" i="77"/>
  <c r="U7" i="77"/>
  <c r="T7" i="77"/>
  <c r="S7" i="77"/>
  <c r="R7" i="77"/>
  <c r="Q7" i="77"/>
  <c r="P7" i="77"/>
  <c r="O7" i="77"/>
  <c r="N7" i="77"/>
  <c r="M7" i="77"/>
  <c r="L7" i="77"/>
  <c r="K7" i="77"/>
  <c r="J7" i="77"/>
  <c r="I7" i="77"/>
  <c r="H7" i="77"/>
  <c r="G7" i="77"/>
  <c r="F7" i="77"/>
  <c r="E7" i="77"/>
  <c r="D7" i="77"/>
  <c r="AA6" i="77"/>
  <c r="Z6" i="77"/>
  <c r="Y6" i="77"/>
  <c r="X6" i="77"/>
  <c r="W6" i="77"/>
  <c r="V6" i="77"/>
  <c r="U6" i="77"/>
  <c r="T6" i="77"/>
  <c r="S6" i="77"/>
  <c r="R6" i="77"/>
  <c r="Q6" i="77"/>
  <c r="P6" i="77"/>
  <c r="O6" i="77"/>
  <c r="N6" i="77"/>
  <c r="M6" i="77"/>
  <c r="L6" i="77"/>
  <c r="K6" i="77"/>
  <c r="J6" i="77"/>
  <c r="I6" i="77"/>
  <c r="H6" i="77"/>
  <c r="G6" i="77"/>
  <c r="F6" i="77"/>
  <c r="E6" i="77"/>
  <c r="D6" i="77"/>
  <c r="AA5" i="77"/>
  <c r="Z5" i="77"/>
  <c r="Y5" i="77"/>
  <c r="X5" i="77"/>
  <c r="W5" i="77"/>
  <c r="V5" i="77"/>
  <c r="U5" i="77"/>
  <c r="T5" i="77"/>
  <c r="S5" i="77"/>
  <c r="R5" i="77"/>
  <c r="Q5" i="77"/>
  <c r="P5" i="77"/>
  <c r="O5" i="77"/>
  <c r="N5" i="77"/>
  <c r="M5" i="77"/>
  <c r="L5" i="77"/>
  <c r="K5" i="77"/>
  <c r="J5" i="77"/>
  <c r="I5" i="77"/>
  <c r="H5" i="77"/>
  <c r="G5" i="77"/>
  <c r="F5" i="77"/>
  <c r="E5" i="77"/>
  <c r="D5" i="77"/>
  <c r="AA4" i="77"/>
  <c r="Z4" i="77"/>
  <c r="Y4" i="77"/>
  <c r="X4" i="77"/>
  <c r="W4" i="77"/>
  <c r="V4" i="77"/>
  <c r="U4" i="77"/>
  <c r="T4" i="77"/>
  <c r="S4" i="77"/>
  <c r="R4" i="77"/>
  <c r="Q4" i="77"/>
  <c r="P4" i="77"/>
  <c r="O4" i="77"/>
  <c r="N4" i="77"/>
  <c r="M4" i="77"/>
  <c r="L4" i="77"/>
  <c r="K4" i="77"/>
  <c r="J4" i="77"/>
  <c r="I4" i="77"/>
  <c r="H4" i="77"/>
  <c r="G4" i="77"/>
  <c r="F4" i="77"/>
  <c r="E4" i="77"/>
  <c r="D4" i="77"/>
  <c r="AA3" i="77"/>
  <c r="Z3" i="77"/>
  <c r="Y3" i="77"/>
  <c r="X3" i="77"/>
  <c r="W3" i="77"/>
  <c r="V3" i="77"/>
  <c r="U3" i="77"/>
  <c r="T3" i="77"/>
  <c r="S3" i="77"/>
  <c r="R3" i="77"/>
  <c r="Q3" i="77"/>
  <c r="P3" i="77"/>
  <c r="O3" i="77"/>
  <c r="N3" i="77"/>
  <c r="M3" i="77"/>
  <c r="L3" i="77"/>
  <c r="K3" i="77"/>
  <c r="J3" i="77"/>
  <c r="I3" i="77"/>
  <c r="H3" i="77"/>
  <c r="G3" i="77"/>
  <c r="F3" i="77"/>
  <c r="E3" i="77"/>
  <c r="D3" i="77"/>
  <c r="AA2" i="77"/>
  <c r="AA219" i="77" s="1"/>
  <c r="Z2" i="77"/>
  <c r="Z219" i="77" s="1"/>
  <c r="Y2" i="77"/>
  <c r="Y219" i="77" s="1"/>
  <c r="X2" i="77"/>
  <c r="X219" i="77" s="1"/>
  <c r="W2" i="77"/>
  <c r="W219" i="77" s="1"/>
  <c r="V2" i="77"/>
  <c r="V219" i="77" s="1"/>
  <c r="U2" i="77"/>
  <c r="U219" i="77" s="1"/>
  <c r="T2" i="77"/>
  <c r="T219" i="77" s="1"/>
  <c r="S2" i="77"/>
  <c r="S219" i="77" s="1"/>
  <c r="R2" i="77"/>
  <c r="R219" i="77" s="1"/>
  <c r="Q2" i="77"/>
  <c r="Q219" i="77" s="1"/>
  <c r="P2" i="77"/>
  <c r="P219" i="77" s="1"/>
  <c r="O2" i="77"/>
  <c r="O219" i="77" s="1"/>
  <c r="N2" i="77"/>
  <c r="N219" i="77" s="1"/>
  <c r="M2" i="77"/>
  <c r="M219" i="77" s="1"/>
  <c r="L2" i="77"/>
  <c r="L219" i="77" s="1"/>
  <c r="K2" i="77"/>
  <c r="K219" i="77" s="1"/>
  <c r="J2" i="77"/>
  <c r="J219" i="77" s="1"/>
  <c r="I2" i="77"/>
  <c r="I219" i="77" s="1"/>
  <c r="H2" i="77"/>
  <c r="H219" i="77" s="1"/>
  <c r="G2" i="77"/>
  <c r="G219" i="77" s="1"/>
  <c r="F2" i="77"/>
  <c r="F219" i="77" s="1"/>
  <c r="E2" i="77"/>
  <c r="E219" i="77" s="1"/>
  <c r="D2" i="77"/>
  <c r="D219" i="77" s="1"/>
</calcChain>
</file>

<file path=xl/sharedStrings.xml><?xml version="1.0" encoding="utf-8"?>
<sst xmlns="http://schemas.openxmlformats.org/spreadsheetml/2006/main" count="2876" uniqueCount="881">
  <si>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</si>
  <si>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</si>
  <si>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</si>
  <si>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</si>
  <si>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OC</t>
  </si>
  <si>
    <t>NomModulePM</t>
  </si>
  <si>
    <t>Alphanumérique (ref ou numero)</t>
  </si>
  <si>
    <t>PositionModulePM</t>
  </si>
  <si>
    <t>ReferenceCableModulePM</t>
  </si>
  <si>
    <t>InformationTubeModulePM</t>
  </si>
  <si>
    <t>InformationFibreModulePM</t>
  </si>
  <si>
    <t xml:space="preserve">un seul fichier ZIP container avec les CSV et le fichier ZIP.
</t>
  </si>
  <si>
    <t>InformationBagueFibrePM</t>
  </si>
  <si>
    <t>Numérique (1 chiffre)</t>
  </si>
  <si>
    <t>InformationBagueTubePM</t>
  </si>
  <si>
    <t>NombrePMTechniques</t>
  </si>
  <si>
    <t>PAVILLON/IMMEUBLE</t>
  </si>
  <si>
    <t>CoordonneeImmeubleX</t>
  </si>
  <si>
    <t>TypeProjectionGeographique</t>
  </si>
  <si>
    <t>CoordonneePMX</t>
  </si>
  <si>
    <t>CoordonneePMY</t>
  </si>
  <si>
    <t>CoordonneeImmeubleY</t>
  </si>
  <si>
    <t>TypeImmeuble</t>
  </si>
  <si>
    <t>CategorieRaccoLogement</t>
  </si>
  <si>
    <t>DatePremiereMADPM</t>
  </si>
  <si>
    <t>QualiteAdressePM</t>
  </si>
  <si>
    <t>PRECISE/APPROXIMATIVE</t>
  </si>
  <si>
    <t>EmplacementActifDisponible</t>
  </si>
  <si>
    <t>AccordGestionnaireImmeubleNecessaire</t>
  </si>
  <si>
    <t>XX : version protocole
ex : 11 pour V1.1</t>
  </si>
  <si>
    <t>CommentairePM</t>
  </si>
  <si>
    <t>ReferencePMTechnique</t>
  </si>
  <si>
    <t>TypeZone</t>
  </si>
  <si>
    <t>CodeAdresseGestionnaire</t>
  </si>
  <si>
    <t xml:space="preserve">TypeEmplacementPM
</t>
  </si>
  <si>
    <r>
      <t xml:space="preserve">NombreLogementsPM
</t>
    </r>
    <r>
      <rPr>
        <i/>
        <sz val="11"/>
        <color indexed="8"/>
        <rFont val="Calibri"/>
        <family val="2"/>
      </rPr>
      <t/>
    </r>
  </si>
  <si>
    <t xml:space="preserve">NombreLogementsPM
</t>
  </si>
  <si>
    <t>Commentaire</t>
  </si>
  <si>
    <t>Alphanumérique - 4 caractères</t>
  </si>
  <si>
    <t>O</t>
  </si>
  <si>
    <t>Alphanumérique - 5 caractères</t>
  </si>
  <si>
    <t>Numérique - 5 caractères</t>
  </si>
  <si>
    <t>Alphanumérique</t>
  </si>
  <si>
    <t>F</t>
  </si>
  <si>
    <t>Numérique - 5 caractères maximum</t>
  </si>
  <si>
    <t>C</t>
  </si>
  <si>
    <t>Valeurs possibles :[ A – Z ]</t>
  </si>
  <si>
    <t>IdentifiantImmeuble</t>
  </si>
  <si>
    <t>Valeurs possibles : [ A – Z ]</t>
  </si>
  <si>
    <t>Numérique au format AAAAMMJJ</t>
  </si>
  <si>
    <t>Format</t>
  </si>
  <si>
    <t>Donnée</t>
  </si>
  <si>
    <t>Présence</t>
  </si>
  <si>
    <t>O/N</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</si>
  <si>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</si>
  <si>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</si>
  <si>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</si>
  <si>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</si>
  <si>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</si>
  <si>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</si>
  <si>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</si>
  <si>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</si>
  <si>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</si>
  <si>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</si>
  <si>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</si>
  <si>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</si>
  <si>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</si>
  <si>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</si>
  <si>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</si>
  <si>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</si>
  <si>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</si>
  <si>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</si>
  <si>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</si>
  <si>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</si>
  <si>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</si>
  <si>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</si>
  <si>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</si>
  <si>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</si>
  <si>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</si>
  <si>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</si>
  <si>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</si>
  <si>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</si>
  <si>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</si>
  <si>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</si>
  <si>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</si>
  <si>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</si>
  <si>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</si>
  <si>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</si>
  <si>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</si>
  <si>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</si>
  <si>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</si>
  <si>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</si>
  <si>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</si>
  <si>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</si>
  <si>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</si>
  <si>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</si>
  <si>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</si>
  <si>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</si>
  <si>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</si>
  <si>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</si>
  <si>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</si>
  <si>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</si>
  <si>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</si>
  <si>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</si>
  <si>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</si>
  <si>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</si>
  <si>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</si>
  <si>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</si>
  <si>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</si>
  <si>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</si>
  <si>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</si>
  <si>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</si>
  <si>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</si>
  <si>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</si>
  <si>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</si>
  <si>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</si>
  <si>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</si>
  <si>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</si>
  <si>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</si>
  <si>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</si>
  <si>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</si>
  <si>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</si>
  <si>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</si>
  <si>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</si>
  <si>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</si>
  <si>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</si>
  <si>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</si>
  <si>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</si>
  <si>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</si>
  <si>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</si>
  <si>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</si>
  <si>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</si>
  <si>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</si>
  <si>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</si>
  <si>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</si>
  <si>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</si>
  <si>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</si>
  <si>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</si>
  <si>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</si>
  <si>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</si>
  <si>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</si>
  <si>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</si>
  <si>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</si>
  <si>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Nommage du flux fichier</t>
  </si>
  <si>
    <t>Nommage du fichier position</t>
  </si>
  <si>
    <t>CodeVoieRivoliImmeuble</t>
  </si>
  <si>
    <t>CommuneGestionnaire</t>
  </si>
  <si>
    <t>TypeVoieGestionnaire</t>
  </si>
  <si>
    <t>NomVoieGestionnaire</t>
  </si>
  <si>
    <t>TypeVoieImmeuble</t>
  </si>
  <si>
    <t>CommuneImmeuble</t>
  </si>
  <si>
    <t>DateSignatureConvention</t>
  </si>
  <si>
    <t>DateCablageAdresse</t>
  </si>
  <si>
    <t>TypeIngenierie</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</si>
  <si>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</si>
  <si>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</si>
  <si>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</si>
  <si>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</si>
  <si>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</si>
  <si>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</si>
  <si>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</si>
  <si>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</si>
  <si>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</si>
  <si>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</si>
  <si>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</si>
  <si>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</si>
  <si>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</si>
  <si>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</si>
  <si>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</si>
  <si>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AutresInformations</t>
  </si>
  <si>
    <t>BatimentImmeuble</t>
  </si>
  <si>
    <t>NombreLogementsAdresseIPE</t>
  </si>
  <si>
    <t>BatimentPM</t>
  </si>
  <si>
    <t>PMaccessible</t>
  </si>
  <si>
    <t>GestionnaireImmeuble</t>
  </si>
  <si>
    <t>InfoObtentionCle</t>
  </si>
  <si>
    <t>ContactsSyndic</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</si>
  <si>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</si>
  <si>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</si>
  <si>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</si>
  <si>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</si>
  <si>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</si>
  <si>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</si>
  <si>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</si>
  <si>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</si>
  <si>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</si>
  <si>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</si>
  <si>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</si>
  <si>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</si>
  <si>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</si>
  <si>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ReferencePrestationPM</t>
  </si>
  <si>
    <t>TypeMaterielPM</t>
  </si>
  <si>
    <t>CodeLocalPM</t>
  </si>
  <si>
    <t>Nommage du conteneur</t>
  </si>
  <si>
    <t>ComplementNumeroVoiePM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</si>
  <si>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</si>
  <si>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</si>
  <si>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</si>
  <si>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</si>
  <si>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</si>
  <si>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</si>
  <si>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</si>
  <si>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</si>
  <si>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</si>
  <si>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</si>
  <si>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</si>
  <si>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</si>
  <si>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</si>
  <si>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</si>
  <si>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</si>
  <si>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</si>
  <si>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</si>
  <si>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</si>
  <si>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</si>
  <si>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</si>
  <si>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</si>
  <si>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Code postal de l'adresse publiée</t>
  </si>
  <si>
    <t>Commune de l'adresse publiée</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</si>
  <si>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</si>
  <si>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</si>
  <si>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Ce champ correspond au nom du batiment tel que décrit par l'opérateur d'immeuble en cohérence avec ce qu'il constate sur le terrain. Ce champ peut apparaitre après la publication de l'adresse dans l'IPE car fiabilisé au cours de la phase de piquetage terrain.</t>
  </si>
  <si>
    <t>Numérique -  format AAAAMMJJ</t>
  </si>
  <si>
    <t>ImmeubleNeuf</t>
  </si>
  <si>
    <t>ColonneMontanteProprietaireOI</t>
  </si>
  <si>
    <t>Plan</t>
  </si>
  <si>
    <t>Plan de cheminement côté rue</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</si>
  <si>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</si>
  <si>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</si>
  <si>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t>DatePrevLivraisonImmeubleNeuf</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</si>
  <si>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</si>
  <si>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</si>
  <si>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</si>
  <si>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</si>
  <si>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</si>
  <si>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</si>
  <si>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</si>
  <si>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</si>
  <si>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</si>
  <si>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</si>
  <si>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</si>
  <si>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</si>
  <si>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</si>
  <si>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</si>
  <si>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NombreOperateursFibrePartageable</t>
  </si>
  <si>
    <t>DateCrCommandePM</t>
  </si>
  <si>
    <t>EtatCrCommandePM</t>
  </si>
  <si>
    <t>MotifKoCrCommandePM</t>
  </si>
  <si>
    <t>DateMADprestationPM</t>
  </si>
  <si>
    <t>ReferenceContrat</t>
  </si>
  <si>
    <t>ReferencePrestationPBs</t>
  </si>
  <si>
    <t>NombreLogementsPrestationPBs</t>
  </si>
  <si>
    <t>DateMADprestationPBs</t>
  </si>
  <si>
    <t>ReferenceOffreCommerciale</t>
  </si>
  <si>
    <t>NatureCR</t>
  </si>
  <si>
    <t>DateRejetMADPM</t>
  </si>
  <si>
    <t>EtatRejetLigneMADPM</t>
  </si>
  <si>
    <t>MotifKoRejetMADPM</t>
  </si>
  <si>
    <t>Valeurs possibles ={ PLANIFIE, EN COURS DE DEPLOIEMENT, DEPLOYE, ABANDONNE}</t>
  </si>
  <si>
    <t>Valeurs possibles : [ A - Z ]</t>
  </si>
  <si>
    <t>Indiquer le PM concerné</t>
  </si>
  <si>
    <t>DateCommandePM</t>
  </si>
  <si>
    <t>Indiquer la date de la demande</t>
  </si>
  <si>
    <t>ReferenceCommandePMInterneOC</t>
  </si>
  <si>
    <t>Indiquer une nouvelle référence, à chaque nouvelle demande, qu'il s'agisse d'une commande ou d'une demande d'info</t>
  </si>
  <si>
    <t>TypeCommandePM</t>
  </si>
  <si>
    <t>Alpha-4 : UNIT/COFI</t>
  </si>
  <si>
    <t>Indiquer UNIT pour des commandes unitaires ou pour une demande d'informations à jour sur un PM déjà commander. Indiquer COFI pour une demande d'informations à jour sur un PM cofinancé</t>
  </si>
  <si>
    <t>ChoixTechniqueOC</t>
  </si>
  <si>
    <t>D/P</t>
  </si>
  <si>
    <t>Indiquer D pour Dédié ou P Partageable</t>
  </si>
  <si>
    <t>EmplacementActif</t>
  </si>
  <si>
    <t>Renseigner si besoin d'un emplacement actif sur le PM concerné</t>
  </si>
  <si>
    <t>Description de l'usage du flux</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</si>
  <si>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</si>
  <si>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DateArCommandePM</t>
  </si>
  <si>
    <t>EtatArCommandePM</t>
  </si>
  <si>
    <t>Alpha-2 OK/KO</t>
  </si>
  <si>
    <t>MotifKoArCommandePM</t>
  </si>
  <si>
    <t>Alpha-texte libre</t>
  </si>
  <si>
    <t>C si AR KO</t>
  </si>
  <si>
    <t>DEPLOYE</t>
  </si>
  <si>
    <t>Code correspondant à l'hexaclé numéro de l'adresse du gestionnaire d'immeuble tel que décrit dans le référentiel SNA. Ce champ est facultatif</t>
  </si>
  <si>
    <t>TypeEmplacementPM</t>
  </si>
  <si>
    <t>Code insee de l'adresse du PM. Ce champ est conditionné à la présence de la référence PM c'est-à-dire obligatoire si le champ ReferencePM est renseigné</t>
  </si>
  <si>
    <t>Conditionné et Facultatif: Si EtatCr = OK</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</si>
  <si>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</si>
  <si>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</si>
  <si>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UNIT/COFI</t>
  </si>
  <si>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</si>
  <si>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Conditionné si EtatCr = OK</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</si>
  <si>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</si>
  <si>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</si>
  <si>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t>NombreLogementsMadPM</t>
  </si>
  <si>
    <t>NombreOperateursFibreDediee</t>
  </si>
  <si>
    <t>Numérique - 1 caractère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</si>
  <si>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</si>
  <si>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Alphanumérique - 2 caractères : OK/KO</t>
  </si>
  <si>
    <t>C Conditionné si EtatCr = KO</t>
  </si>
  <si>
    <t>Ce champ permet d'intégrer le motif d'un CR KO. L'usage des CR KO n'ayant pas été normalisé à ce stade, ce champ ne sera pas utilisé à court terme</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</si>
  <si>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</si>
  <si>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t>Alphanumerique</t>
  </si>
  <si>
    <t>Ce champ est facultatif et permet à l'opérateur d'immeuble de communiquer sa référence propre de contrat avec l'opérateur commercial</t>
  </si>
  <si>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</si>
  <si>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Numérique - 4 caractères maximum</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</si>
  <si>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</si>
  <si>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</si>
  <si>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Ce champ est un champ de secours utilisé par certains opérateurs pour véhiculer des paramètres utiles à la facturation. A ce stade le contenu de ce champ n'est pas normalisé</t>
  </si>
  <si>
    <t>INITIAL / MISE A JOUR</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</si>
  <si>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</si>
  <si>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t>Fichier Positions:</t>
  </si>
  <si>
    <t>C si fibre dédiée à l'OC</t>
  </si>
  <si>
    <t>DateArMADPM</t>
  </si>
  <si>
    <t>EtatArMADPM</t>
  </si>
  <si>
    <t>MotifKoArMADPM</t>
  </si>
  <si>
    <t>La réémission d'un CR est une réémission complète</t>
  </si>
  <si>
    <t>La vérification syntaxique inclut la vérification de la présence du plan</t>
  </si>
  <si>
    <t>Référence de l'OI</t>
  </si>
  <si>
    <t>DateNotifRaccordementPM</t>
  </si>
  <si>
    <t>Numérique au format AAAAMMJJ– 8 caractères</t>
  </si>
  <si>
    <t>Date d'envoi</t>
  </si>
  <si>
    <t>DatePrevisionnelleAdduction</t>
  </si>
  <si>
    <t>DatePrévisionnelleAdduction pour la dinstinguer de DateAdduction dans 'Notif_Adduction'</t>
  </si>
  <si>
    <t>Nom</t>
  </si>
  <si>
    <t>DateNotifCrInfoGestionnaire</t>
  </si>
  <si>
    <t>TypeInfoSyndic</t>
  </si>
  <si>
    <t>"PREVMUT" ou PREVTVX"</t>
  </si>
  <si>
    <t>PREVMUT : Prévenance mutualisation envoyé à la MAD
PREVTVX : Prévenance Travaux envoyé en réponse à une notif d'intervention prévisionnelle</t>
  </si>
  <si>
    <t>flux "fichier"</t>
  </si>
  <si>
    <t>doc</t>
  </si>
  <si>
    <t>DateNotifAdduction</t>
  </si>
  <si>
    <t>Numérique au format AAAAMMJJ – 8 caractères</t>
  </si>
  <si>
    <t>DateAdduction</t>
  </si>
  <si>
    <t>EtatAdduction</t>
  </si>
  <si>
    <t>"OK" ou "KO"</t>
  </si>
  <si>
    <t>tout KO est définitif et conduit à la clôture de la commande</t>
  </si>
  <si>
    <t>MotifKoAdduction</t>
  </si>
  <si>
    <t>Nommage du fichier plan</t>
  </si>
  <si>
    <t>plan mis à jour par l'OC</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</si>
  <si>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</si>
  <si>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</si>
  <si>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</si>
  <si>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</si>
  <si>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</si>
  <si>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</si>
  <si>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</si>
  <si>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</si>
  <si>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</si>
  <si>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</si>
  <si>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Motif KO</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</si>
  <si>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</si>
  <si>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</si>
  <si>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</si>
  <si>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</si>
  <si>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</si>
  <si>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</si>
  <si>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</si>
  <si>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</si>
  <si>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</si>
  <si>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</si>
  <si>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</si>
  <si>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</si>
  <si>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</si>
  <si>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</si>
  <si>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Alphanumérique - 20 caractères maximum</t>
  </si>
  <si>
    <t>Uniquement pour commande unitaire</t>
  </si>
  <si>
    <t>DateAnnResCommande</t>
  </si>
  <si>
    <t>DateCrCommandeAnnul</t>
  </si>
  <si>
    <t>EtatCrAnnResCommandePM</t>
  </si>
  <si>
    <t>MotifKoCrAnnResCommandePM</t>
  </si>
  <si>
    <t>TypeOperation</t>
  </si>
  <si>
    <t>"ANNUL" ou "RESIL"</t>
  </si>
  <si>
    <t>ANNUL = avant Cr MAD
RESIL = après Cr MAD</t>
  </si>
  <si>
    <t>BrassagePMOI</t>
  </si>
  <si>
    <t>Format non normalisé</t>
  </si>
  <si>
    <t>Référence PM propre à chaque OI et pérenne. La referencePM est obligatoire</t>
  </si>
  <si>
    <t>DateMiseEnServiceCommercialeImmeuble</t>
  </si>
  <si>
    <t>Ce commentaire a pour objectif d'informer les OC que sur ce PM, les OI n'autorisent que les brassages par lui meme (OI).
Ce champ permet à l'OC de préparer des commandes d'acces de formats différentes.</t>
  </si>
  <si>
    <t>TypeRaccoPBPTO</t>
  </si>
  <si>
    <t>TypePBO</t>
  </si>
  <si>
    <t>ChampReserve1</t>
  </si>
  <si>
    <t>ChampReserve2</t>
  </si>
  <si>
    <t>ChampReserve3</t>
  </si>
  <si>
    <t>Signification précisée en Interop si usage unique et harmonisé et/ou dans le contrat des OI</t>
  </si>
  <si>
    <t>CodeHexacleVoie</t>
  </si>
  <si>
    <t>CodeBAN</t>
  </si>
  <si>
    <t>Permettra de prendre en compte le code BAN lorsque disponible</t>
  </si>
  <si>
    <t>Correspond au 0 de la voie. Est différent de l'Hexavia. La bonne pratiqque est de le renseigner s'il existe et particulierement en l'absence d'hexaclé</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</si>
  <si>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</si>
  <si>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DateDebutAcceptationCmdAcces</t>
  </si>
  <si>
    <t>AAAAMMJJ</t>
  </si>
  <si>
    <t>DateDebutFournitureCRCmdAcces</t>
  </si>
  <si>
    <t xml:space="preserve">
C</t>
  </si>
  <si>
    <t xml:space="preserve">ReferenceConsultation 
</t>
  </si>
  <si>
    <t>Alphanumérique - 30 caractères max</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</si>
  <si>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</si>
  <si>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Numérique - 10 caractères maximum</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</si>
  <si>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</si>
  <si>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</si>
  <si>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</si>
  <si>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</si>
  <si>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</si>
  <si>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</si>
  <si>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 xml:space="preserve"> F</t>
  </si>
  <si>
    <r>
      <t>Code hexaclé numéro de l'adresse du PM tel que décrit dans le référentiel SNA. Ce champ est facultatif</t>
    </r>
    <r>
      <rPr>
        <sz val="8"/>
        <color indexed="10"/>
        <rFont val="Verdana"/>
        <family val="2"/>
      </rPr>
      <t/>
    </r>
  </si>
  <si>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</si>
  <si>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</si>
  <si>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</si>
  <si>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Coordonnées Y du PM
La valeur de ce champ est relative au PM ou au PMR dans le cas d'un regroupement de PM Techniques pour desservir l'adresse.</t>
  </si>
  <si>
    <t xml:space="preserve">
Cette référence est celle de la consultation de lot.
Conditionné à PME </t>
  </si>
  <si>
    <t>Code de la voie permettant à l'opérateur d'immeuble de communiquer les éléments d'adresse du PM tel que décrits dans le référentiel Rivoli
Ce champ est facultatif. 
La valeur de ce champ ainsi que les autres champs d'adresse du PM est relative au PM ou au PMR dans le cas d'un regroupement de PM Techniques pour desservir l'adresse</t>
  </si>
  <si>
    <r>
      <t>ReferenceConsultationNative</t>
    </r>
    <r>
      <rPr>
        <strike/>
        <sz val="8"/>
        <rFont val="Verdana"/>
        <family val="2"/>
      </rPr>
      <t xml:space="preserve">
</t>
    </r>
    <r>
      <rPr>
        <sz val="8"/>
        <rFont val="Verdana"/>
        <family val="2"/>
      </rPr>
      <t xml:space="preserve">
</t>
    </r>
  </si>
  <si>
    <t>Coordonnées X du PM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</si>
  <si>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
Dans le CRMAD, le champ est conditionné à l'existence de plus d'un PMT.
Dans le CRMAD,  figureront autant de lignes que de couples adresse-PMT.</t>
    </r>
  </si>
  <si>
    <t>Ce champ reprend la référence de commande de l'OC pour les commandes unitaires ou permet d'indiquer le cas échéant une référence d'engagement pour les cas de cofinancement.
Ce champ est obligatoire dans le cas d'une commande unitaire ; il peut être sans objet dans le cas d'un CR MAD à un opérateur commercial cofinanceur.
La valeur de ce champ est relative au PM ou au PMR dans le cas d'un regroupement de PM Techniques pour desservir l'adresse.</t>
  </si>
  <si>
    <t xml:space="preserve">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
</t>
  </si>
  <si>
    <t xml:space="preserve">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
</t>
  </si>
  <si>
    <t>Ce champ permet à l'OI de générer un Compte-rendu de la commande de PM. A ce stade, seul l'usage du CR OK a été normalisé et est attendu
La valeur de ce champ est relative au PM ou au PMR dans le cas d'un regroupement de PM Techniques pour desservir l'adresse</t>
  </si>
  <si>
    <t xml:space="preserve">ReferenceConsultation 
</t>
  </si>
  <si>
    <t xml:space="preserve">Cette référence est celle de la consultation de lot.
Conditionné à PME </t>
  </si>
  <si>
    <t>CodeOI</t>
  </si>
  <si>
    <t>Alphanumérique - 2 caractères</t>
  </si>
  <si>
    <t>Code OI tel que défini dans la liste ARCEP</t>
  </si>
  <si>
    <t>ReferencePBO</t>
  </si>
  <si>
    <t>LongueurLigneImmeuble</t>
  </si>
  <si>
    <t>ReferenceLienPMPRDM</t>
  </si>
  <si>
    <t>ReferencePRDM</t>
  </si>
  <si>
    <t>ReferenceConsultation</t>
  </si>
  <si>
    <t>DateMADLienPMPRDM</t>
  </si>
  <si>
    <t>NombreFibresOuvertesLien</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</si>
  <si>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</si>
  <si>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</si>
  <si>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Code insee de l'adresse du PRDM</t>
  </si>
  <si>
    <t>Code postal de l'adresse du PRDM</t>
  </si>
  <si>
    <t>Nom de la commune de l'adresse du PRDM</t>
  </si>
  <si>
    <t>TypeProjectionGeographiquePRDM</t>
  </si>
  <si>
    <t>CoordonneePRDMX</t>
  </si>
  <si>
    <t>CoordonneePRDMY</t>
  </si>
  <si>
    <t>NombreLogementsMiniPMZAPRDM</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</si>
  <si>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</si>
  <si>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</si>
  <si>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TypeSitePRDM</t>
  </si>
  <si>
    <t>ChampReserve</t>
  </si>
  <si>
    <t>Champ de réserve permettant de communiquer la référence NRO au futur format défini par la MTHD</t>
  </si>
  <si>
    <t>DateMADPBO</t>
  </si>
  <si>
    <t>NombrelogementsPBO</t>
  </si>
  <si>
    <t>TypeModification</t>
  </si>
  <si>
    <t>RGF93/ WGS84 / RGFG95  / RGR92 / RGM 04 / RGSPM 06</t>
  </si>
  <si>
    <t>SusceptibleRaccordableDemande</t>
  </si>
  <si>
    <t xml:space="preserve">O </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</si>
  <si>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</si>
  <si>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Conditionné à la présence d'une ReferenceLienPMPRDM</t>
  </si>
  <si>
    <t>CREATION / MAJ / SUPPRESSION</t>
  </si>
  <si>
    <t>Champ permettant d'indiquer dans les flichiers de notification des deltas si la ligne correspond à une création de PM dans le fichier CPN, une mise à jour d'information sur un PM déjà existant dans le fichier CPN ou une suppression de PM dans le fichier CPN.</t>
  </si>
  <si>
    <t>RaisonModification</t>
  </si>
  <si>
    <t>Champ permettant d'indiquer dans les fichiers de notification des deltas si la ligne correspond à une  création d'immeuble dans l'IPE, une mise à jour d'information sur un immeuble déjà existant dans l'IPE ou une suppression d'un immeuble dans l'IPE.</t>
  </si>
  <si>
    <t>Ce champ est utilisé dans le cadre des immeubles neufs. Il permet à l'opérateur d'immeuble d'indiquer à l'opérateur commercial s'il est propriétaire de la colonne montante ou non, la facturation à l'opérateur commercial pouvant varier dans ce cas (aspects facturation à la discrétion de l'opérateur d'immeuble)</t>
  </si>
  <si>
    <t>refInterne1_refInterne2_CodeInteropOI_PM_DeltaIPEZMD_VXX_aaaammjj_numsequence.csv</t>
  </si>
  <si>
    <t xml:space="preserve">Nommage fichier "Plan" </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</si>
  <si>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</si>
  <si>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</si>
  <si>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ConditionsSyndic</t>
  </si>
  <si>
    <t>Ce champ indique la date de dernière modification effectuée dans une ligne, quelle que soit cette modification.</t>
  </si>
  <si>
    <t>Identifiant unique et pérenne. Identifiant propre à l'OI</t>
  </si>
  <si>
    <r>
      <t>Coordonnées X de l'adresse ou du batiment concerné</t>
    </r>
    <r>
      <rPr>
        <sz val="8"/>
        <color rgb="FFFF0000"/>
        <rFont val="Verdana"/>
        <family val="2"/>
      </rPr>
      <t/>
    </r>
  </si>
  <si>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</si>
  <si>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</si>
  <si>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</si>
  <si>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</si>
  <si>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</si>
  <si>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</si>
  <si>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</si>
  <si>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</si>
  <si>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</si>
  <si>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</si>
  <si>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</si>
  <si>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</si>
  <si>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</si>
  <si>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</si>
  <si>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</si>
  <si>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</si>
  <si>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</si>
  <si>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</si>
  <si>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</si>
  <si>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</si>
  <si>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</si>
  <si>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Coordonnées Y de l'adresse ou du batiment concerné
</t>
    </r>
    <r>
      <rPr>
        <strike/>
        <sz val="8"/>
        <rFont val="Verdana"/>
        <family val="2"/>
      </rPr>
      <t>Obligatoire à la maille de l'immeuble depuis la décision ARCEP de juillet 2015</t>
    </r>
  </si>
  <si>
    <t>Alphanumérique - 50 caractères</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</si>
  <si>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</si>
  <si>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</si>
  <si>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</si>
  <si>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</si>
  <si>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</si>
  <si>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</si>
  <si>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</si>
  <si>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 xml:space="preserve">Ce champ correspond au nombre total de logements dans la zone arrière du </t>
    </r>
    <r>
      <rPr>
        <b/>
        <sz val="8"/>
        <rFont val="Verdana"/>
        <family val="2"/>
      </rPr>
      <t xml:space="preserve">PM Technique </t>
    </r>
    <r>
      <rPr>
        <sz val="8"/>
        <rFont val="Verdana"/>
        <family val="2"/>
      </rPr>
      <t xml:space="preserve">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</si>
  <si>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 xml:space="preserve">Complément de numéro de voie (à ne pas confondre avec les compléments d'adresse : nom du bâtiment et/ou escalier). Ce champ est facultatif et composé d'une seule lettre
Exemple B= pour BIS, T pour TER, etc. </t>
  </si>
  <si>
    <t>Référence PM propre à chaque OI et pérenne. La referencePM est obligatoire
La référence PM est celle du PM de Regroupement dans le cas de plusieurs PMTechniques rattachés au même PM</t>
  </si>
  <si>
    <t>Déployé signifie que le PM est installé sur le terrain. Il a été ou doit alors être mis à disposition des opérateurs ayant acheté le PM
La valeur de ce champ est relative au PM ou au PMR dans le cas d'un regroupement de PM Techniques pour desservir l'adresse</t>
  </si>
  <si>
    <t>Ce champ correspond à la capacité  technique maximale du PM en nombre de lignes tel que défini par la réglementation
Ce champ est obligatoire
La valeur de ce champ est relative au PM ou au PMR dans le cas d'un regroupement de PM Techniques pour desservir l'adresse</t>
  </si>
  <si>
    <t>Nom de la voie de l'adresse du PM (sans type de voie). Si le PM est sur une voie non nommée, le nom de la voie la plus proche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</si>
  <si>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</si>
  <si>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à la date de fin du délai de prévenance réglementaire sur le point de mutualisation
La valeur de ce champ est relative au PM ou au PMR dans le cas d'un regroupement de PM Techniques pour desservir l'adresse.</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</si>
  <si>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Ce champ est conditionné à l'état OK du champ EtatCrCommandePM c'est à dire obligatoire si le CR est OK, facultatif si le CR est KO
</t>
    </r>
    <r>
      <rPr>
        <sz val="8"/>
        <rFont val="Verdana"/>
        <family val="2"/>
      </rPr>
      <t>Ce champ est conditionné à la MAD du PM c'est à dire obligatoire dès que la DatePremiereMADPM est renseignée</t>
    </r>
  </si>
  <si>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</si>
  <si>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refInterne1_refInterne2_CodeInteropOI_CodeInteropOC_Insee_PM_refPM_CRMAD_VXX_aaaammjj.csv</t>
  </si>
  <si>
    <t>refInterne1_refInterne2_CodeInteropOI_CodeInteropOC_PM_RefPM_CRMAD_VXX_aaaammjj.csv</t>
  </si>
  <si>
    <t>refInterne1_refInterne2_CodeInteropOI_CodeInteropOC_Insee_PM_RefPM_positions_VXX.csv</t>
  </si>
  <si>
    <t>refInterne1_refInterne2_CodeInteropOI_CodeInteropOC_PM_RefPM_positions_VXX.csv</t>
  </si>
  <si>
    <t>refInterne1_refInterne2_CodeInteropOI_Insee_PM_RefPM_PLANMAD_VXX_aaaammjj.zip</t>
  </si>
  <si>
    <t>refInterne1_refInterne2_CodeInteropOI_PM_RefPM_PLANMAD_VXX_aaaammjj.zip</t>
  </si>
  <si>
    <t>refInterne1_refInterne2_CodeInteropOI_CodeInteropOC_Insee_PM_refPM_CRMAD_VXX_aaaammjj_numsequence.zip</t>
  </si>
  <si>
    <t>refInterne1_refInterne2_CodeInteropOI_CodeInteropOC_PM_RefPM_CRMAD_VXX_aaaammjj_numsequence.zip</t>
  </si>
  <si>
    <t>Complément de numéro de voie. Ce champ est facultatif et composé d'une seule lettre
Exemple B= pour BIS, T pour TER, etc. (à ne pas confondre avec les compléments d'adresse : nom du bâtiment et/ou escalier)</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</si>
  <si>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</si>
  <si>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</si>
  <si>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</si>
  <si>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</si>
  <si>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</si>
  <si>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 xml:space="preserve">Code OI tel que défini dans la liste ARCEP
</t>
    </r>
    <r>
      <rPr>
        <strike/>
        <sz val="8"/>
        <color theme="1"/>
        <rFont val="Verdana"/>
        <family val="2"/>
      </rPr>
      <t/>
    </r>
  </si>
  <si>
    <t>Ce champ correspond à la référence d'un Point de Raccordement Distant Mutualisé (PRDM), NRO ou PM de Grande Capacité.</t>
  </si>
  <si>
    <t>CommunePRDM</t>
  </si>
  <si>
    <t>Numéro de la voie de l'adresse du PRDM</t>
  </si>
  <si>
    <t>Complément d'adresses. Ce champ est composé d'une seule lettre (exemple B= pour BIS, T pour TER, etc.)</t>
  </si>
  <si>
    <t>Coordonnées X  du PRDM</t>
  </si>
  <si>
    <t>Coordonnées Y du PRDM</t>
  </si>
  <si>
    <t>Nombre de logements desservis par le plus petit PM dans la zone arrière du PRDM tel que demandé par la réglementation</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</si>
  <si>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</si>
  <si>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</si>
  <si>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Cette référence est celle de la ou des consultations préalables correspondant au PM</t>
  </si>
  <si>
    <t>EtatPRDM</t>
  </si>
  <si>
    <t>EtatLienPMPRDM</t>
  </si>
  <si>
    <t xml:space="preserve">Type de PRDM. Exemple de valeurs : Shelter hors NRO, Armoire hors NRO, NRO armoire, NRO shelter, NRO bâtiment...
</t>
  </si>
  <si>
    <t>CodeINSEEPRDM</t>
  </si>
  <si>
    <t>CodePostalPRDM</t>
  </si>
  <si>
    <t>TypeVoiePRDM</t>
  </si>
  <si>
    <t>Type de voie de l'adresse du PRDM (à renseigner quand elle existe)</t>
  </si>
  <si>
    <t>NomVoiePRDM</t>
  </si>
  <si>
    <t>Nom de la voie de l'adresse du PRDM (sans type de voie)</t>
  </si>
  <si>
    <t>NumeroVoiePRDM</t>
  </si>
  <si>
    <t>ComplementVoiePRDM</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</si>
  <si>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</si>
  <si>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</si>
  <si>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 xml:space="preserve">              refInterne1_refInterne2_CodeInteropOI_CPN_VXX_aaaammjj_numsequence.csv</t>
  </si>
  <si>
    <t xml:space="preserve">              refInterne1_refInterne2_CodeInteropOI_DeltaCPN_VXX_aaaammjj_numsequence.csv</t>
  </si>
  <si>
    <t>refInterne1_refInterne2_CodeInteropOI_CodeInteropOC_PM_RefPM_CMD_VXX_aaaammjj_numsequence.csv</t>
  </si>
  <si>
    <t>refInterne1_refInterne2_CodeInteropOI_CodeInteropOC_PM_RefPM_ARCMD_VXX_aaaammjj_numsequence.csv</t>
  </si>
  <si>
    <t>refInterne1_refInterne2_CodeInteropOI_CodeInteropOC_Insee_PM_refPM_ARMAD_VXX_aaaammjj_numsequence.csv</t>
  </si>
  <si>
    <t>refInterne1_refInterne2_CodeInteropOI_CodeInteropOC_PM_RefPM_ARMAD_VXX_aaaammjj_numsequence.csv</t>
  </si>
  <si>
    <t>refInterne1_refInterne2_CodeInteropOI_CodeInteropOC_PM_RefPM_INTERP_VXX_aaaammjj_numsequence.csv</t>
  </si>
  <si>
    <t>refInterne1_refInterne2_CodeInteropOI_CodeInteropOC_PM_RefPM_INFOSY_VXX_aaaammjj.csv</t>
  </si>
  <si>
    <t>refInterne1_refInterne2_CodeInteropOI_PM_RefPM_INFOSY_VXX.zip</t>
  </si>
  <si>
    <t>refInterne1_refInterne2_CodeInteropOI_CodeInteropOC_PM_RefPM_INFOSY_VXX_aaaammjj_numsequence.zip</t>
  </si>
  <si>
    <t>refInterne1_refInterne2_CodeInteropOI_CodeInteropOC_PM_RefPM_ADDU_VXX_aaaammjj.csv</t>
  </si>
  <si>
    <t>refInterne1_refInterne2_CodeInteropOI_PM_RefPM_PLANMAJ_VXX.zip</t>
  </si>
  <si>
    <t>refInterne1_refInterne2_CodeInteropOI_CodeInteropOC_PM_RefPM_ADDU_VXX_aaaammjj_numsequence.zip</t>
  </si>
  <si>
    <t>refInterne1_refInterne2_CodeInteropOI_CodeInteropOC_PM_RefPM_CrADDU_VXX_aaaammjj_numsequence.csv</t>
  </si>
  <si>
    <t>refInterne1_refInterne2_CodeInteropOI_CodeInteropOC_PM_RefPM_AnnRes_VXX_aaaammjj_numsequence.csv</t>
  </si>
  <si>
    <t>refInterne1_refInterne2_CodeInteropOI_CodeInteropOC_PM_RefPM_CrAnnRes_VXX_aaaammjj_numsequence.csv</t>
  </si>
  <si>
    <t>COFI</t>
  </si>
  <si>
    <t>LOCA</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</si>
  <si>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</si>
  <si>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 xml:space="preserve">Ce champ indique la date de dernière modification effectuée dans une ligne, quelle que soit cette modification. En cas de première publication dans e fichier CPN, la date affichée est la date de création de la ligne dans le fichier.
Pour les PM déjà publiés dans le CPN avant la mise en œuvre de la décision ARCEP, et tant que la ligne n'est pas modifiée, l'OI renseigne le champ selon les règles suivantes :
- Date de mise à disposition du PM
- Si le PM n'a pas été mis à disposition et a fait l'objet d'une consultation date de fin de consultation
- Dans le cas où l'opérateur ne connaitrait pas les dates précitées, la date renseignée pourra être le 01/01/1970 </t>
  </si>
  <si>
    <t>Numérique, décimale séparée par un point. Max 50 caractères</t>
  </si>
  <si>
    <t>Numérique au format AAAAMMJJHHMM</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</si>
  <si>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DEPLOIEMENT" sans passer par RACCORDABLE DEMANDE, et SRD reviendra à N
</t>
  </si>
  <si>
    <t xml:space="preserve">Ce champ indique la date de dernière modification effectuée dans une ligne, quelle que soit cette modification. En cas de première publication dans le CR MAD, la date affichée est la date d'apparition dans le CR MAD.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
Remarque:  deux dates différentes possibles entre le CR MAD et l’IPE dans le cas où un champ qui est présent dans le CR mad mais pas dans l’IPE change.
</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</si>
  <si>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t>
  </si>
  <si>
    <t>Remarques / commentaires</t>
  </si>
  <si>
    <t>Référence commerciale fournie par l'OI lors de la mise à disposition du PM. A la différence de la référence PM qui est une référence commune à tous les opérateurs, la ReferencePrestationPM est commerciale et peut être propre à chaque OC</t>
  </si>
  <si>
    <t>Alphanumérique – 512 caractères max</t>
  </si>
  <si>
    <t>Nom flux</t>
  </si>
  <si>
    <t>ReferenceCommandePBInterneOC</t>
  </si>
  <si>
    <t>DateCommandePB</t>
  </si>
  <si>
    <t>CommentaireCmdPB</t>
  </si>
  <si>
    <t>Alphanumérique – 100 caractères max</t>
  </si>
  <si>
    <t>Alphanumérique - 50 caractères maximum</t>
  </si>
  <si>
    <t>refInterne1_refInterne2_CodeInteropOI_CodeInteropOC_CMD_PB_VXX_aaaammjj_numsequence.csv</t>
  </si>
  <si>
    <t>1 fichier par PB commandé</t>
  </si>
  <si>
    <t>1 seule ligne</t>
  </si>
  <si>
    <t>Identifiant de l'adresse publiée (pavillon ou immeuble) est propre au référentiel d'adresse de l'opérateur d'immeuble. Cet identifiant est communiqué par l'OI dans l'IPE.
L'immeuble doit être à l'état RACCORDABLE DEMANDE</t>
  </si>
  <si>
    <t>Référence du PM Réglementaire de rattachement de l'immeuble communiquée dans le CR MAD PM</t>
  </si>
  <si>
    <t>Date d'envoi de la commande PB</t>
  </si>
  <si>
    <t>ReferenceCommandePBInterneOI</t>
  </si>
  <si>
    <t>C si EtatArCommandePB = "OK"</t>
  </si>
  <si>
    <t>C si présent dans la commande</t>
  </si>
  <si>
    <t>EtatArCommandePB</t>
  </si>
  <si>
    <t>DateArCommandePB</t>
  </si>
  <si>
    <t>Date au format AAAAMMJJ</t>
  </si>
  <si>
    <t>MotifKoArCommandePB</t>
  </si>
  <si>
    <t>C si EtatArCommandePB = "KO"</t>
  </si>
  <si>
    <t>refInterne1_refInterne2_CodeInteropOI_CodeInteropOC_ARCMD_PB_VXX_aaaammjj_numsequence.csv</t>
  </si>
  <si>
    <t>refInterne1_refInterne2_CodeInteropOI_CodeInteropOC_CRCMD_PB_VXX_aaaammjj_numsequence.csv</t>
  </si>
  <si>
    <t>DateCRCommandePB</t>
  </si>
  <si>
    <t>Date d'envoi du CR de la commande PB</t>
  </si>
  <si>
    <t>DateAnnulationPB</t>
  </si>
  <si>
    <t>Date d'envoi de l'annulation de la commande PB</t>
  </si>
  <si>
    <t>refInterne1_refInterne2_CodeInteropOI_CodeInteropOC_AR_ANNUL_PB_VXX_aaaammjj_numsequence.csv</t>
  </si>
  <si>
    <t>refInterne1_refInterne2_CodeInteropOI_CodeInteropOC_ANNUL_PB_VXX_aaaammjj_numsequence.csv</t>
  </si>
  <si>
    <t>EtatArAnnulPB</t>
  </si>
  <si>
    <t>DateArAnnulPB</t>
  </si>
  <si>
    <t>MotifKoArAnnulPB</t>
  </si>
  <si>
    <t>C si EtatArAnnulPB = "KO"</t>
  </si>
  <si>
    <t>Référence de commande PB propre à l'OI. Cette référence doit être unique pour l'OI et est valable sur toute la vie de la commande. Son format n'est pas normalisé</t>
  </si>
  <si>
    <t>Référence de commande PB propre à l'OC. Cette référence doit être unique pour l'OC et est valable sur toute la vie de la commande. Son format n'est pas normalisé</t>
  </si>
  <si>
    <t>Référence de commandePB  propre à l'OC. Cette référence doit être unique pour l'OC et est valable sur toute la vie de la commande. Son format n'est pas normalisé</t>
  </si>
  <si>
    <t>Référence de commandePB propre à l'OI. Cette référence doit être unique pour l'OI et est valable sur toute la vie de la commande. Son format n'est pas normalisé</t>
  </si>
  <si>
    <t>Alphanumérique composé d'une ou plusieurs dates au format AAAAMMJJ pouvant être séparé par des |</t>
  </si>
  <si>
    <t>Alphanumérique (valeurs numériques entières séparées éventuellement par un pipe)</t>
  </si>
  <si>
    <t>Obligatoire si EtatAdduction = KO</t>
  </si>
  <si>
    <t>EtatCrCommandePB</t>
  </si>
  <si>
    <t>OK ou "KO" --&gt; Alphanumérique - 2 caractères maximum</t>
  </si>
  <si>
    <t>MotifKoCrCommandePB</t>
  </si>
  <si>
    <t>Texte libre</t>
  </si>
  <si>
    <t>CODES</t>
  </si>
  <si>
    <t>001</t>
  </si>
  <si>
    <t>FORMAT DU BON DE COMMANDE NON CONFORME</t>
  </si>
  <si>
    <t>002</t>
  </si>
  <si>
    <t>DONNEE(S) OBLIGATOIRE(S) NON CONFORME</t>
  </si>
  <si>
    <t>003</t>
  </si>
  <si>
    <t xml:space="preserve">DONNEE(S) OBLIGATOIRE(S) MANQUANTE </t>
  </si>
  <si>
    <t>004</t>
  </si>
  <si>
    <t>REFERENCE PM INEXISTANTE</t>
  </si>
  <si>
    <t>005</t>
  </si>
  <si>
    <t>006</t>
  </si>
  <si>
    <t>007</t>
  </si>
  <si>
    <t>008</t>
  </si>
  <si>
    <t>999</t>
  </si>
  <si>
    <t>AUTRE MOTIF: LIBELLE A PRECISER PAR CHAQUE OI</t>
  </si>
  <si>
    <t>IDENTIFIANTIMMEUBLE INEXISTANT</t>
  </si>
  <si>
    <t>REFERENCE PRESTATION PM INEXISTANTE OU ERRONEE</t>
  </si>
  <si>
    <t>COMMANDE PB DEJA EN COURS SUR LA ZA PB</t>
  </si>
  <si>
    <t>ETAT IMMEUBLE NON CONFORME</t>
  </si>
  <si>
    <t>MOTIFS AR KO</t>
  </si>
  <si>
    <t>Voir liste de codes</t>
  </si>
  <si>
    <t>Voir liste de motifs - pour le code 999 le libellé est libre</t>
  </si>
  <si>
    <t>CodeMotifKoArCommandePB</t>
  </si>
  <si>
    <t>Alphanumérique – 3 caractères max</t>
  </si>
  <si>
    <t>Alphanumérique – 250 caractères max</t>
  </si>
  <si>
    <t>BlocageEligibilite</t>
  </si>
  <si>
    <t>MotifBlocage</t>
  </si>
  <si>
    <t>Alphanumérique - 100 caractères maximum</t>
  </si>
  <si>
    <t>Ce champs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</si>
  <si>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Date à laquelle l'opérateur d'immeuble a prévu de débloquer l'immeuble.</t>
  </si>
  <si>
    <t>DateDebutBlocageEligibilite</t>
  </si>
  <si>
    <t>EtatZAPM</t>
  </si>
  <si>
    <t>DateZAPMCible</t>
  </si>
  <si>
    <t>CIBLE - POTENTIELLE PROGRAMMEE</t>
  </si>
  <si>
    <t>RaccordementLong</t>
  </si>
  <si>
    <t>Obligatoire si EtatImmeuble = DEPLOYE</t>
  </si>
  <si>
    <t>Ce champ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</si>
  <si>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SupportInfraFTTE</t>
  </si>
  <si>
    <t>EtatImmeublePBSpecifique</t>
  </si>
  <si>
    <t>SANS OBJET
PB MUTUALISE
PB SPECIFIQUE
PB MUTUALISE ET PB SPECIFIQUE</t>
  </si>
  <si>
    <t>DatePrevisionnelleDeDeblocage</t>
  </si>
  <si>
    <t>CIBLE 
POTENTIELLE PROGRAMMEE</t>
  </si>
  <si>
    <t>Obligatoire si BlocageEligibilite = O. Liste des cas possibles commune à tous les opérateurs.</t>
  </si>
  <si>
    <t>ZTD</t>
  </si>
  <si>
    <t>ZMD</t>
  </si>
  <si>
    <t>ZSP</t>
  </si>
  <si>
    <r>
      <t xml:space="preserve">Correspond à la date d’envoi </t>
    </r>
    <r>
      <rPr>
        <u/>
        <sz val="8"/>
        <rFont val="Verdana"/>
        <family val="2"/>
      </rPr>
      <t>au plus tôt</t>
    </r>
    <r>
      <rPr>
        <sz val="8"/>
        <rFont val="Verdana"/>
        <family val="2"/>
      </rPr>
      <t xml:space="preserve"> des CR Cmd par l'OI à l'OC
Ce champ est conditionné, c'est à dire obligatoire dès lors que la MAD de l'immeuble est réalisée</t>
    </r>
  </si>
  <si>
    <t xml:space="preserve">Obligatoire si EtatZAPM = CIBLE. Date de passage à l’état cible de la ZA cohérente potentielle. 
Date de fin consultation de lot pour une ZAPM Cible dès la 1ère consultation de lot.
</t>
  </si>
  <si>
    <r>
      <t xml:space="preserve">Nombre de colonnes montantes associées au PM dans les cas de PM Intérieur.
Il est facultatif et renseigné par certains opérateurs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</si>
  <si>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Ce champ permet d'indiquer s'il y a un raccordement vers un PB spécifique ou pas pour les offres FTTE :
- Vide : l’opérateur ne propose pas d'offre FTTE ou ne fournit pas pour l'instant les informations d’éligibilité FTTE via les fichiers IPE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</si>
  <si>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Permettra de prendre en compte la clé d’interopérabilité BAN à partir de l’API de géocodage (et non l'idBAN). Cette nouvelle information ne peut pas servir pour l'éligibilité et la prise de commande d'accès.</t>
  </si>
  <si>
    <t>CIBLE/RACCORDABLE DEMANDE /RAD EN COURS DE DEPLOIEMENT/ SIGNE/ EN COURS DE DEPLOIEMENT/ 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</si>
  <si>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RAD en cours de déploiement : signifie qu'une commande de PB a été transmise par un OC sur une adresse raccordable à la demande. Toutes les adresses connues de la zone arrière du PB passent à cet état.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</si>
  <si>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 xml:space="preserve">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
</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</si>
  <si>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</si>
  <si>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r>
      <t xml:space="preserve">C’est la date à partir de laquelle l’OC peut envoyer une commande d'accès à l'OI sans qu'elle soit rejetée pour motif d'envoi prématuré.
Ce champ est conditionné, c'est à dire obligatoire dès lors que la MAD de l'immeuble est réalisée
</t>
    </r>
    <r>
      <rPr>
        <sz val="10"/>
        <rFont val="Verdana"/>
        <family val="2"/>
      </rPr>
      <t xml:space="preserve">
</t>
    </r>
    <r>
      <rPr>
        <sz val="8"/>
        <rFont val="Verdana"/>
        <family val="2"/>
      </rPr>
      <t>Si EtatImmeuble = RAD en cours de déploiement, ce champ est à remplir dès que DateMADPBO est connue ; la date est alors une date prévisionnelle. Cette date prévisionnelle sera corrigée par la date réelle dès qu'une DateCablageAdresse (date MAD Site) est indiquée.</t>
    </r>
  </si>
  <si>
    <r>
      <t xml:space="preserve">
Date de mise à disposition des informations relatives au PBO conformément à la réglementation. Cette date est obligatoire à la mise à disposition du PBO.</t>
    </r>
    <r>
      <rPr>
        <strike/>
        <sz val="8"/>
        <rFont val="Verdana"/>
        <family val="2"/>
      </rPr>
      <t xml:space="preserve"> 
</t>
    </r>
    <r>
      <rPr>
        <sz val="8"/>
        <rFont val="Verdana"/>
        <family val="2"/>
      </rPr>
      <t>Si EtatImmeuble = RAD EN COURS DE DEPLOIEMENT, elle devient obligatoire et non modifiable lorsque toutes les infos PBO (Ref PBO,NombreLogements PBO, Type PBO) sont fournies et sert de jalon au démarrage du délai de prévenance pour calcul de la DateMiseEnServiceCommercialeImmeuble.</t>
    </r>
    <r>
      <rPr>
        <strike/>
        <sz val="8"/>
        <rFont val="Verdana"/>
        <family val="2"/>
      </rPr>
      <t xml:space="preserve">
</t>
    </r>
    <r>
      <rPr>
        <sz val="8"/>
        <rFont val="Verdana"/>
        <family val="2"/>
      </rPr>
      <t xml:space="preserve">
Pour un immeuble contenant plusieurs PBO, la liste des dateMADPBO est intégrée dans le champ, séparés par un |</t>
    </r>
  </si>
  <si>
    <t>Nombre de logements ou locaux à usage professionnel desservis par le PBO c'est-à-dire dans la zone arrière du PBO (logement pouvant être raccordé à ce PBO) conformément à la réglementation.
Cette donnée est obligatoire à la mise à disposition du PBO.
Pour un immeuble contenant plusieurs PBO, la liste des NombrelogementsPBO est intégrée dans le champ, séparés par un |</t>
  </si>
  <si>
    <t>refInterne1_refInterne2_CodeInteropOI_PM_IPEZTD_VXX_aaaammjj_numsequence.csv</t>
  </si>
  <si>
    <t>refInterne1_refInterne2_CodeInteropOI_PM_IPEZSP_VXX_aaaammjj_numsequence.csv</t>
  </si>
  <si>
    <t xml:space="preserve">Coordonnées Y de l'adresse ou du batiment concerné
</t>
  </si>
  <si>
    <t>"OK" ou "KO" --&gt; Alphanumérique - 2 caractères maximum</t>
  </si>
  <si>
    <t>CIBLE/RACCORDABLE DEMANDE /RAD EN COURS DE DEPLOIEMENT/SIGNE/EN COURS DE DEPLOIEMENT/ DEPLOYE/ABANDONNE</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</si>
  <si>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</si>
  <si>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</si>
  <si>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C’est la date à partir de laquelle l’OC peut envoyer une commande d'accès à l'OI sans qu'elle soit rejetée pour motif d'envoi prématuré.
Ce champ est conditionné, c'est à dire obligatoire dès lors que la MAD de l'immeuble est réalisée.
Si EtatImmeuble = RAD en cours de déploiement, ce champ est à remplir dès que DateMADPBO est connue ; la date est alors une date prévisionnelle. Cette date prévisionnelle sera corrigée par la date réelle dès  qu'une DateCablageAdresse (date MAD Site) est indiquée.</t>
  </si>
  <si>
    <t xml:space="preserve">
Date de mise à disposition des informations relatives au PBO conformément à la réglementation. Cette date est obligatoire à la mise à disposition du PBO.
Si EtatImmeuble = RAD EN COURS DE DEPLOIEMENT, elle devient obligatoire et non modifiable lorsque toutes les infos PBO (Ref PBO,NombreLogements PBO, Type PBO) sont fournies et sert de jalon au démarrage du délai de prévenance pour calcul de la DateMiseEnServiceCommercialeImmeuble.
Pour un immeuble contenant plusieurs PBO, la liste des dateMADPBO est intégrée dans le champ, séparés par un |</t>
  </si>
  <si>
    <t>refInterne1_refInterne2_CodeInteropOI_PM_DeltaIPEZTD_VXX_aaaammjj_numsequence.csv</t>
  </si>
  <si>
    <t>Ce champ permet à l'opérateur d'immeuble de communiquer aux opérateurs commerciaux des informations sur les modalités de raccordement de l'adresse, afin de préciser le type de PBO (localisation). 
Obligatoire si EtatImmeuble = DEPLOYE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</si>
  <si>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t>
  </si>
  <si>
    <t xml:space="preserve">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
</t>
  </si>
  <si>
    <t>Date d'installation du PM, qu'il soit intérieur ou extérieur. Cette date correspond à la date de passage à l'état déployé du PM. Cette date est obligatoire dès lors qu'une referencePM existe et que le champ EtatZAPM est CIBLE. Elle est effective si EtatPM est "déployé" sinon elle est prévisionnelle. Elle doit être mise à jour si la date est revue et connue.
La valeur de ce champ est relative au PM ou au PMR dans le cas d'un regroupement de PM Techniques pour desservir l'adresse</t>
  </si>
  <si>
    <t>Date à laquelle l'opérateur d'immeuble a prévu de geler l'immeuble (date de gel effective ou date de gel prévisionnelle). Obligatoire si BlocageEligibilite = O
Si BlocageEligibilite = O, c'est une date réelle. 
Si BlocageEligibilite = N et si la date est renseignée alors elle est prévisionnelle.
Si BlocageEligibilite = N, ce champ peut être vide.</t>
  </si>
  <si>
    <t xml:space="preserve">Identifiant de l'adresse publiée (pavillon ou immeuble) est propre au référentiel d'adresse de l'opérateur d'immeuble. Cet identifiant est communiqué par l'OI dans l'IPE.
</t>
  </si>
  <si>
    <t>Correspond au 0 de la voie. Est différent de l'Hexavia. La bonne pratique est de le renseigner s'il existe et particulierement en l'absence d'hexaclé</t>
  </si>
  <si>
    <t>Conformément à la Recommandation ARCEP Cohérence des Déploiements. Obligatoire pour la ZTD Basse Densité et ZMD et à laisser vide pour la ZTD Haute Densité.</t>
  </si>
  <si>
    <t xml:space="preserve">Obligatoire si EtatZAPM = CIBLE. Date de passage à l’état cible de la ZA cohérente potentielle. Date de fin consultation de lot pour une ZAPM Cible dès la 1ère consultation de lot.
</t>
  </si>
  <si>
    <t>ChampReserve4</t>
  </si>
  <si>
    <t>ChampReserve5</t>
  </si>
  <si>
    <t>ChampReserve6</t>
  </si>
  <si>
    <t>ChampReserve7</t>
  </si>
  <si>
    <t>PLANIFIE/EN COURS DE DEPLOIEMENT/DEPLOYE/ABANDONNE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</si>
  <si>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</si>
  <si>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 xml:space="preserve">Conformément à la Recommandation ARCEP Cohérence des Déploiements. Obligatoire pour la ZTD Basse Densité et ZMD et à laisser vide pour la ZTD Haute Densité.
</t>
  </si>
  <si>
    <t xml:space="preserve">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
</t>
  </si>
  <si>
    <t>Code postal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</si>
  <si>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</si>
  <si>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</si>
  <si>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</si>
  <si>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date de fin du délai de délai de prévenance réglementaire sur le point de mutualisation
Ce champ est conditionné, c'est à dire obligatoire quand le CR MAD a été envoyé donc quand EtatPM = DEPLOYE
La valeur de ce champ est relative au PM ou au PMR dans le cas d'un regroupement de PM Techniques pour desservir l'adresse.</t>
  </si>
  <si>
    <t>C si EtatCrCommandePB = "KO"</t>
  </si>
  <si>
    <t>Identifiant unique et pérenne. Identifiant propre à l'OI
Obligatoire si EtatImmeuble = "DEPLOYE" sinon vide</t>
  </si>
  <si>
    <t xml:space="preserve">Code insee de l'adresse publiée. Ce code permet de retrouver la commune concernée par la rue
Obligatoire si EtatImmeuble = "DEPLOYE" sinon vide
</t>
  </si>
  <si>
    <t xml:space="preserve">Code postal de l'adresse publiée
Obligatoire si EtatImmeuble = "DEPLOYE" sinon vide
</t>
  </si>
  <si>
    <t xml:space="preserve">Commune de l'adresse publiée
Obligatoire si EtatImmeuble = "DEPLOYE" sinon vide
</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</si>
  <si>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Si EtatImmeuble = "DEPLOYE" alors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Si EtatImmeuble est vide alors ce champ est vide.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</si>
  <si>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(sans type de voie)
Obligatoire si EtatImmeuble = "DEPLOYE" sinon vide
</t>
  </si>
  <si>
    <t xml:space="preserve">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Obligatoire si EtatImmeuble = "DEPLOYE" sinon vide
</t>
  </si>
  <si>
    <t xml:space="preserve">Champ permettant à l'opérateur d'immeuble de communiquer le statut de l'adresse. Ce statut s'applique à l'adresse uniquement, le champ EtatPM permettant de communiquer le statut du PM.
Ce champ permet d'indiquer l'avancement du déploiement et des négociations syndics de l'adresse :
Déployé signifie que l'adresse est techniquement raccordable en fibre, que le PB est posé et que l'adresse est mise à disposition aux opérateurs commerciaux. Déployé correspond à un état "raccordable" de l'adresse.
EtatImmeuble peut être vide ou contenir la valeur "DEPLOYE"
EtatImmeuble est vide dans le cas d'un CR MAD informant du déploiement d'un PM alors qu'aucun immeuble n'est encore déployé pour celui-ci.
Si EtatImmeuble est vide alors le fichier csv du CR MAD ne contient qu'une seule ligne de données (+ celle avec les en-têtes de colonne)
Si EtatImmeuble = "DEPLOYE" pour l'un des immeubles du CR MAD alors toutes les lignes du fichier csv du CR MAD ont le champ EtatImmeuble à "DEPLOYE"
</t>
  </si>
  <si>
    <t>Date de la signature de la convention avec le gestionnaire de l'immeuble, devant être renseignée si AccordGestionnaireImmeubleNecessaire = "O" 
Cette information conditionne le délai légal de câblage de l'adresse 6 mois au plus tard après signature
Dans le cadre d'Immeubles Neufs, la date de signature qui s'applique est celle de la convention avec le promoteur
Ce champ est vide si EtatImmeuble est vide.</t>
  </si>
  <si>
    <t>Nom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
Ce champ est vide si EtatImmeuble est vide.</t>
  </si>
  <si>
    <t>Date effective du câblage de l'adresse c'est à dire de déploiement de l'adresse. Cette date correspond à la date à laquelle EtatImmeuble est passé à l'état déployé et l'adresse est raccordable c'est à dire mise à disposition des OC. 
Obligatoire si EtatImmeuble = "DEPLOYE" sinon vide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</si>
  <si>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Obligatoire si EtatImmeuble = "DEPLOYE" sinon vide</t>
  </si>
  <si>
    <t>Coordonnées X de l'adresse ou du batiment concerné
Obligatoire si EtatImmeuble = "DEPLOYE" sinon vide</t>
  </si>
  <si>
    <t>Coordonnées Y de l'adresse ou du batiment concerné
Obligatoire si EtatImmeuble = "DEPLOYE" sinon vide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</si>
  <si>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
Obligatoire si EtatImmeuble = "DEPLOYE" sinon vide</t>
  </si>
  <si>
    <t>Ce champ permet de renseigner le type de zone de l'adresse desservie (et non du PM)
Les valeurs proposées pour ce champ sont :
1 = ZTD Haute Densité
2 = ZTD Basse Densité 
3 = ZMD
Ces valeurs sont à lier au référencement de l'Arcep
Obligatoire si EtatImmeuble = "DEPLOYE" sinon vide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</si>
  <si>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Obligatoire si EtatImmeuble = "DEPLOYE" sinon vide
</t>
  </si>
  <si>
    <t>Obligatoire si EtatImmeuble = DEPLOYE sinon vide</t>
  </si>
  <si>
    <t>Ce champ permet à l'opérateur d'immeuble de communiquer aux opérateurs commerciaux des informations sur les modalités de raccordement de l'adresse, afin de préciser le type de PBO (localisation). 
Obligatoire si EtatImmeuble = DEPLOYE sinon vide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</si>
  <si>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sinon vide
Possibilité d’utiliser plusieurs valeurs en même temps avec un séparateur | pour un seul et même immeuble.</t>
  </si>
  <si>
    <t>C’est la date à partir de laquelle l’OC peut envoyer une commande d'accès à l'OI sans qu'elle soit rejetée pour motif d'envoi prématuré.
Obligatoire si EtatImmeuble = "DEPLOYE" sinon vide</t>
  </si>
  <si>
    <r>
      <t xml:space="preserve">Correspond à la date d’envoi </t>
    </r>
    <r>
      <rPr>
        <u/>
        <sz val="8"/>
        <rFont val="Verdana"/>
        <family val="2"/>
      </rPr>
      <t>au plus tôt</t>
    </r>
    <r>
      <rPr>
        <sz val="8"/>
        <rFont val="Verdana"/>
        <family val="2"/>
      </rPr>
      <t xml:space="preserve"> des CR Cmd par l'OI à l'OC
Obligatoire si EtatImmeuble = "DEPLOYE" sinon vide</t>
    </r>
  </si>
  <si>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Pour un immeuble contenant plusieurs PBO, la liste des referencePBO est intégrée dans le champ, séparés par un |
Obligatoire si EtatImmeuble = "DEPLOYE" sinon vide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</si>
  <si>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Obligatoire si EtatImmeuble = "DEPLOYE" sinon vide
</t>
  </si>
  <si>
    <t>Ce champ permet d'indiquer s'il y a un raccordement vers un PB spécifique ou pas pour les offres FTTE :
- Vide : l’opérateur ne propose pas d'offre FTTE ou ne fournit pas pour l'instant les informations d’éligibilité FTTE via les fichiers IPE ou si EtatImmeuble est vide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</si>
  <si>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Code Interop OC</t>
  </si>
  <si>
    <t>refInterne1_refInterne2_CodeInteropOI_PM_DeltaIPEZSP_VXX_aaaammjj_numsequence.csv</t>
  </si>
  <si>
    <t>PrecedentCodeInseeImmeuble</t>
  </si>
  <si>
    <t>PrecedentLibelleCommuneImmeuble</t>
  </si>
  <si>
    <t>AncienCodeRivoli</t>
  </si>
  <si>
    <t>A indiquer en cas de fusion de commune
Code insee de l'adresse publiée. Ce code permet de retrouver la commune concernée par la rue</t>
  </si>
  <si>
    <t>A indiquer en cas de fusion de commune
Commune de l'adresse publiée</t>
  </si>
  <si>
    <t>SourceCodeRivoli</t>
  </si>
  <si>
    <t>SETIAR/FANTOIR</t>
  </si>
  <si>
    <t>PreequipeDTIO</t>
  </si>
  <si>
    <t>O/N/vide</t>
  </si>
  <si>
    <t>Le champs est vide si l'OI n'a pas l'information</t>
  </si>
  <si>
    <t>SansCuivre</t>
  </si>
  <si>
    <t>Obligatoire si CodeVoieRivoliImmeuble est renseigné</t>
  </si>
  <si>
    <t>A indiquer si besoin en cas de fusion de commune
Code associé à la voie de l'adresse publiée tel que décrit dans les référentiels "Rivoli". Ce champ 'est pas normalisé. Il permet cependant pour les opérateurs d'immeuble qui le gèrent de retrouver le nom de la voie dans les référentiels Rivoli</t>
  </si>
  <si>
    <t>InformationsDetailleesSansCuivre</t>
  </si>
  <si>
    <t xml:space="preserve">Le champs est vide si l'OI n'a pas l'information
</t>
  </si>
  <si>
    <t>ChampReserve8</t>
  </si>
  <si>
    <t>RefusTiers</t>
  </si>
  <si>
    <t>KO lié à une version de protocole non conforme,…</t>
  </si>
  <si>
    <t>Autre01</t>
  </si>
  <si>
    <t>COMMANDE D'EXTENSION DEJA EN COURS</t>
  </si>
  <si>
    <t>PM NON ADDUCTE PAR L'OC</t>
  </si>
  <si>
    <t>NombreULivres</t>
  </si>
  <si>
    <t>Il est précisé que les caractères spéciaux sont interdits pour tous les champs alphanumériques. Caractères autorisés : [A-Z][a-z][0-9][' -]</t>
  </si>
  <si>
    <t>Le champ est vide si l'OI n'a pas l'information</t>
  </si>
  <si>
    <t xml:space="preserve">Le champ est vide si l'OI n'a pas l'information
</t>
  </si>
  <si>
    <t>GC PRIVE / COLLECTIVITE/SYNDIC / CONVENTIONNEMENT PRIVE/ TEMPORAIRE / AUTRE</t>
  </si>
  <si>
    <t>Il est précisé que les caractères spéciaux sont interdits pour tous les champs alphanumériques. Caractères autorisés : [A-Z][a-z][0-9][' - /]</t>
  </si>
  <si>
    <t>ReferenceCommandeExtUInterneOC</t>
  </si>
  <si>
    <t>ReferenceCommandeExtUInterneOI</t>
  </si>
  <si>
    <t>DateCrCmdExtUPM</t>
  </si>
  <si>
    <t>EtatCrCmdExtUPM</t>
  </si>
  <si>
    <t>NombreUDemandes</t>
  </si>
  <si>
    <t xml:space="preserve"> </t>
  </si>
  <si>
    <t>DateCommandeExtUPM</t>
  </si>
  <si>
    <t>MotifKoCrCmdExtUPM</t>
  </si>
  <si>
    <t>DateArCmdExtUPM</t>
  </si>
  <si>
    <t>EtatArCmdExtUPM</t>
  </si>
  <si>
    <t>CodeKoArCmdExtUPM</t>
  </si>
  <si>
    <t>MotifKoArCmdExtUPM</t>
  </si>
  <si>
    <t>CodeKoCrCmdExtUPM</t>
  </si>
  <si>
    <t>PM SATURE</t>
  </si>
  <si>
    <t>REGLES D ACCEPTATION DE LA COMMANDE NON RESPECTEES</t>
  </si>
  <si>
    <t>BLOQUE L ADDUCTION D UN AUTRE OPERATEUR</t>
  </si>
  <si>
    <t>ADDUCTION PM NON TERMINEE</t>
  </si>
  <si>
    <t>NOMBRE MAX DE U ATTEINT SELON LE CONTRAT</t>
  </si>
  <si>
    <t>CAPACITE INITIALE DES U DU PM NON CONSOMMEE</t>
  </si>
  <si>
    <t>NOMBRE DE U AU PM INSUFFISANT</t>
  </si>
  <si>
    <t>VDR EN COURS</t>
  </si>
  <si>
    <t>AUTRE : TEXTE LIBRE</t>
  </si>
  <si>
    <t>NombreLogementsProfessionnelsAdresse</t>
  </si>
  <si>
    <t>RADTarificationSpecifique</t>
  </si>
  <si>
    <t>Alphanumérique - 3 caractères maximum</t>
  </si>
  <si>
    <t>C obligatoire si EtatArCmdExtUPM = KO</t>
  </si>
  <si>
    <t>Alphanumérique - 250 caractères maximum</t>
  </si>
  <si>
    <t>C obligatoire si EtatCrCmdExtUPM = KO</t>
  </si>
  <si>
    <t xml:space="preserve">C obligatoire si EtatCrCmdExtUPM = OK sinon vide
</t>
  </si>
  <si>
    <t>NombreUDisponibles</t>
  </si>
  <si>
    <t>C obligatoire si EtatCrCmdExtUPM = KO avec CodeKoCrCmdExtUPM = 107</t>
  </si>
  <si>
    <t>Numérique (entier)</t>
  </si>
  <si>
    <t>MethodeEstimation</t>
  </si>
  <si>
    <t>LongueurPBO-PTO</t>
  </si>
  <si>
    <t>VOL OISEAU/ BASE GC EXISTANT</t>
  </si>
  <si>
    <t>Numérique entier</t>
  </si>
  <si>
    <t>MOTIFS CR KO</t>
  </si>
  <si>
    <t>Ce champ doit correspondre à la valeur communiquée par l'OC dans le champ "NombreUDemandes" (Cmd_Ext_PM)</t>
  </si>
  <si>
    <t>Obligatoire si EtatImmeuble = DEPLOYE et si la longueur PBO-PTO est supérieure à 150m et/ou si RaccordementLong = O
La longueur est exprimée en mètres</t>
  </si>
  <si>
    <t>AncienCodeRivoliImmeuble</t>
  </si>
  <si>
    <t>Indique le nombre de logements professionnels présents dans l'immeuble</t>
  </si>
  <si>
    <t>Tous les DTIO ou PTO de l’immeuble sont présents (si O) ou absents (si N) - vide si l’OI n’a pas l’information</t>
  </si>
  <si>
    <t xml:space="preserve">
Immeuble neuf sans présence de cuivre (si O) avec présence de cuivre (si N) - vide si l'OI n'a pas l'information
</t>
  </si>
  <si>
    <t>Indication d'un RAD avec tarif spécifique. Un RAD qualifié avec une tarification spécifique doit garder cette propriété durant sa durée de présence dans l'IPE.</t>
  </si>
  <si>
    <t>Nom du champ</t>
  </si>
  <si>
    <t>Format du champ</t>
  </si>
  <si>
    <t>Nom version précédente</t>
  </si>
  <si>
    <t>Cmd_PB</t>
  </si>
  <si>
    <t>AR_Cmd_PB</t>
  </si>
  <si>
    <t>CR_Cmd_PB</t>
  </si>
  <si>
    <t>Annulation_PB</t>
  </si>
  <si>
    <t>AR_Annulation_PB</t>
  </si>
  <si>
    <t>Cmd_extU_PM</t>
  </si>
  <si>
    <t>AR_Cmd_ExtU_PM</t>
  </si>
  <si>
    <t>CR_MAD_PM</t>
  </si>
  <si>
    <t>DeltaIPE</t>
  </si>
  <si>
    <t>HistoIPE</t>
  </si>
  <si>
    <t>CPN</t>
  </si>
  <si>
    <t>DeltaCPN</t>
  </si>
  <si>
    <t>HistoCPN</t>
  </si>
  <si>
    <t>Cmd_Info_Pm</t>
  </si>
  <si>
    <t>AR_Cmd_Info_Pm</t>
  </si>
  <si>
    <t>AR_MAD_PM</t>
  </si>
  <si>
    <t>Notif_Interv_Prev</t>
  </si>
  <si>
    <t>CR_InfoSyndic</t>
  </si>
  <si>
    <t>Notif_Adduction</t>
  </si>
  <si>
    <t>CR_NotifAdduction</t>
  </si>
  <si>
    <t>Cmd_AnnRes_Pm</t>
  </si>
  <si>
    <t>CR_Annulation_Pm</t>
  </si>
  <si>
    <t>Alphanumerique - 1 caractère</t>
  </si>
  <si>
    <t xml:space="preserve">Alphanumérique </t>
  </si>
  <si>
    <t>Alphanumérique - 2 caractères maximum</t>
  </si>
  <si>
    <t>Numérique, décimale séparée par un point ou une virgule</t>
  </si>
  <si>
    <t>ReferenceCommandePBINterneOI</t>
  </si>
  <si>
    <t>Alphanumérique – 15 caractères max</t>
  </si>
  <si>
    <t>Alphanumérique – 40 caractères max</t>
  </si>
  <si>
    <t>CR_Cmd_ExtU_PM</t>
  </si>
  <si>
    <t>Total</t>
  </si>
  <si>
    <t>Ce champ permet d'identifier les retards de déploiement dûs à des tiers. En l'absence de valeur ou si l'immeuble est déployé, ce champ est vide.
- GC PRIVE : refus concernant la partie privée
- COLLECTIVITE : refus concernant la partie publique
- SYNDIC : refus du syndic
- CONVENTIONNEMENT PRIVE : refus concernant les conventions des particuliers (type pavillon ou non collectif) qui ne souhaitent pas de pose des équipements (pose PBO, passage des câbles en façade ….) pour le déploiement du réseau
- TEMPORAIRE : refus temporaire (en attente de conditions préalables)
- AUTRE : autre cas de refus qui ne rentrerait dans aucune des catégories ci-dessus</t>
  </si>
  <si>
    <t>Ce champ permet d'identifier les retards de déploiement dûs à des tiers. En l'absence de valeur ou si l'immeuble est déployé, ce champ est vide.
- GC PRIVE : refus concernant la partie privée
- COLLECTIVITE : refus concernant la partie publique
- SYNDIC : refus du syndic
- CONVENTIONNEMENT PRIVE : refus concernant les conventions des particuliers (type pavillon ou non collectif) qui ne souhaitent pas de pose des équipements (pose PBO, passage des câbles en façade ….) pour le déploiement du réseau
- TEMPORAIRE : refus temporaire (en attente de conditions préalables)
- AUTRE : autre cas de refus qui ne rentrerait dans aucune des catégories ci-dessus</t>
  </si>
  <si>
    <t>Obligatoire si le champ "LongueurPBO-PTO" est rempli
VOL OISEAU : ligne droite entre deux points sans tenir compte de l'infrastructure
BASE GC EXISTANT : distance entre deux points en prenant compte du parcours des infrastructures</t>
  </si>
  <si>
    <t>Indication du numéro de permis de construire /d’aménager</t>
  </si>
  <si>
    <t>GC PRIVE/ COLLECTIVITE/SYNDIC / CONVENTIONNEMENT PRIVE/ TEMPORAIRE/ AUTRE</t>
  </si>
  <si>
    <t>Ce champ est utilisé dans le cadre des immeubles neufs et est facultatif. Il permet à l'opérateur d'immeuble d'indiquer la date prévisionnelle de livraison de l'immeuble indiquée par le constructeur de l'immeuble. Cette date constitue une tendance sans garantie de mise à jour par l'opérateur d'immeuble.</t>
  </si>
  <si>
    <t>Type de voie de l'adresse publiée. A fournir sous la forme identique au SNA si possible ou sous forme étendue si absent du SNA</t>
  </si>
  <si>
    <t>Numéro de voie de l'adresse publiée
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</si>
  <si>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Ce champ est utilisé par certains opérateurs d'immeuble pour gérer l'appartenance d'un PM à un parc d'une consultation en ZTD (correspond au millesime du PM) ou à une zone de COFI en ZMD. Une référence de zone de COFI est unique et pérenne. Elle doit être indiquée dans l'intention de déploiement. Ce champ est facultatif.
La valeur de ce champ est relative au PM ou au PMR dans le cas d'un regroupement de PM Techniques pour desservir l'adresse.</t>
  </si>
  <si>
    <t xml:space="preserve">Immeuble ou pavillon construit ou rénové suite à un permis de construire ou d’aménager émis après le 1er juillet 2016. Un immeuble qualifié comme neuf doit garder cette propriété durant sa durée de présence dans l'IPE.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</si>
  <si>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Numérique, décimale séparée par un point</t>
  </si>
  <si>
    <t>Longueur de l’une des lignes de l’immeuble conformément à la réglementation. La longueur est calculée entre le PM et un des DTIO de l'immeuble. Elle est théorique et estimée.
Elle est exprimée en kilomètres avec 2 chiffres après le point
Ce champ est obligatoire pour tous les immeubles :
- en ZA d'un PM MAD 
- et mis à disposition après l'implémentation de la décision ARCEP de juillet 2015</t>
  </si>
  <si>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PBO/AERIEN POTEAU RIP /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</si>
  <si>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AERIEN RIP/ INDETERMINE</t>
  </si>
  <si>
    <t>PLANIFIE
DEPLOYABLE
DEPLOYABLE LONG
EN COURS DE DEPLOIEMENT
DEPLOYE</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</si>
  <si>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</si>
  <si>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PAVILLON TRANSFORME EN IMMEUBLE/ CESSION RESEAU/ ENFOUISSEMENT DES RESEAUX/ DEVOIEMENT DE RESEAU/ AUTRE</t>
  </si>
  <si>
    <r>
      <t xml:space="preserve">Numéro de voie de l'adresse publiée
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
</t>
    </r>
    <r>
      <rPr>
        <strike/>
        <sz val="8"/>
        <rFont val="Verdana"/>
        <family val="2"/>
      </rPr>
      <t xml:space="preserve">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t>
    </r>
    <r>
      <rPr>
        <sz val="8"/>
        <rFont val="Verdana"/>
        <family val="2"/>
      </rPr>
      <t xml:space="preserve">
Ce champ doit être rempli avec 0 quand aucun numéro n'a été attribué dans cette rue.
Obligatoire si EtatImmeuble = "DEPLOYE" sinon vide</t>
    </r>
    <r>
      <rPr>
        <strike/>
        <sz val="8"/>
        <rFont val="Verdana"/>
        <family val="2"/>
      </rPr>
      <t xml:space="preserve">
</t>
    </r>
  </si>
  <si>
    <t>Ce champ est utilisé par certains opérateurs d'immeuble pour gérer l'appartenance d'un PM à un parc d'une consultation en ZTD (correspond au millesime du PM)  ou à une zone de COFI en ZMD. Ce champ est facultatif.
La valeur de ce champ est relative au PM ou au PMR dans le cas d'un regroupement de PM Techniques pour desservir l'adresse.</t>
  </si>
  <si>
    <r>
      <t xml:space="preserve">Immeuble ou pavillon construit ou rénové suite à un permis de construire ou d’aménager émis après le 1er juillet 2016. Un immeuble qualifié comme neuf doit garder cette propriété durant sa durée de présence dans l'IPE. 
</t>
    </r>
    <r>
      <rPr>
        <strike/>
        <sz val="8"/>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</si>
  <si>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 AERIEN POTEAU RIP / INDETERMINE</t>
  </si>
  <si>
    <r>
      <t xml:space="preserve">Numérique, décimale séparée par un point </t>
    </r>
    <r>
      <rPr>
        <strike/>
        <sz val="8"/>
        <rFont val="Verdana"/>
        <family val="2"/>
      </rPr>
      <t>ou une virgule</t>
    </r>
  </si>
  <si>
    <r>
      <t xml:space="preserve">Longueur de l’une des lignes de l’immeuble conformément à la réglementation. La longueur est calculée entre le PM et un des DTIO de l'immeuble. Elle est théorique et estimée.
Ce champ est vide si EtatImmeuble est vide.
Elle est exprimée en kilomètres avec 2 chiffres après </t>
    </r>
    <r>
      <rPr>
        <strike/>
        <sz val="8"/>
        <rFont val="Verdana"/>
        <family val="2"/>
      </rPr>
      <t>la virgule ou</t>
    </r>
    <r>
      <rPr>
        <sz val="8"/>
        <rFont val="Verdana"/>
        <family val="2"/>
      </rPr>
      <t xml:space="preserve"> le point.
Ce champ est obligatoire pour tous les immeubles :
- en ZA d'un PM MAD 
- et mis à disposition après l'implémentation de la décision ARCEP de juillet 2015</t>
    </r>
  </si>
  <si>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ou si EtatImmeuble est vide.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DEPLOYABLE LONG : l’immeuble fait partie des zones concernées par le déploiement, le PM et l'éventuel dernier élément de réseau avant le PB SPECIFIQUE (pour les opérateurs concernés) sont posés, le PB SPECIFIQUE n’est pas déployé. Les commandes sont possibles avec un délai de traitement allongé selon les modalités prévues dans les contrats OI.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</si>
  <si>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Type de voie de l'adresse publiée (à renseigner quand elle existe). A fournir sous la forme identique au SNA si possible ou sous forme étendue si absent du SNA</t>
  </si>
  <si>
    <t>Numéro de voie de l'adresse publiée
Dans le cas de regroupements de numéros de type 166-170, il est interdit de remplir ce champ avec des numéros concaténés de type 166-170 ou 166170. Ce champ doit contenir uniquement des nombres entiers positifs. Dans la mesure du possible, il faut au moins une ligne par numéro de voie.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</si>
  <si>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r>
      <t xml:space="preserve">Immeuble ou pavillon construit ou rénové suite à un permis de construire ou d’aménager émis après le 1er juillet 2016. Un immeuble qualifié comme neuf doit garder cette propriété durant sa durée de présence dans l'IPE.
</t>
    </r>
    <r>
      <rPr>
        <strike/>
        <sz val="8"/>
        <rFont val="Verdana"/>
        <family val="2"/>
      </rPr>
      <t xml:space="preserve">Ce champ permet d'indiquer s'il s'agit d'un habitat collectif en cours de construction pendant le déploiement du PM qui le dessert, qu'il s'agisse d'un PMI ou d'un PME. 
</t>
    </r>
    <r>
      <rPr>
        <sz val="8"/>
        <rFont val="Verdana"/>
        <family val="2"/>
      </rPr>
      <t xml:space="preserv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r>
  </si>
  <si>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PBO/AERIEN POTEAU RIP/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</si>
  <si>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BRAM/AERIEN RIP / INDETERMINE</t>
  </si>
  <si>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PAVILLON TRANSFORME EN IMMEUBLE/ CESSION RESEAU / ENFOUISSEMENT DES RESEAUX/ DEVOIEMENT DE RESEAU//AUTRE</t>
  </si>
  <si>
    <t>Sous-motif de refus tiers si le champ RefusTiers est rempli</t>
  </si>
  <si>
    <t>Sous-motif de gel si le champ MotifBlocage est rempli</t>
  </si>
  <si>
    <t>Ce champ correspond à la longueur du lien entre le PM et le PRDM, en kilomètres avec 2 chiffres après le point
Conditionné à la présence d'une ReferenceLienPMPRDM</t>
  </si>
  <si>
    <t>Ce champ correspond à la longueur du lien entre le PM et le PRDM, en kilomètres avec 2 chiffres après le point.
Conditionné à la présence d'une ReferenceLienPMPRDM</t>
  </si>
  <si>
    <t>Référence PM propre à chaque OI et pérenne. La referencePM est obligatoire selon les conditions définis dans la réglementation: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</si>
  <si>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t>
    </r>
    <r>
      <rPr>
        <strike/>
        <sz val="8"/>
        <rFont val="Verdana"/>
        <family val="2"/>
      </rPr>
      <t>I</t>
    </r>
    <r>
      <rPr>
        <sz val="8"/>
        <rFont val="Verdana"/>
        <family val="2"/>
      </rPr>
      <t>AVENIR"
La référence PM est celle du PM de Regroupement dans le cas de plusieurs PMTechniques rattachés au même PM</t>
    </r>
  </si>
  <si>
    <t>RGF93/ WGS84 / RGFG95  / RGR92 / RGM 04 / RGSPM 06 / RGNC91</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</si>
  <si>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La valeur de ce champ est relative au PM ou au PMR dans le cas d'un regroupement de PM Techniques pour desservir l'adresse</t>
  </si>
  <si>
    <t>refInterne1_refInterne2_CodeInteropOI_CodeInteropOC_PM_RefPM_CMD_EXTU_VXX_aaaammjj_numsequence.csv</t>
  </si>
  <si>
    <t>refInterne1_refInterne2_CodeInteropOI_CodeInteropOC_PM_RefPM_ARCMD_EXTU_VXX_aaaammjj_numsequence.csv</t>
  </si>
  <si>
    <t>refInterne1_refInterne2_CodeInteropOI_CodeInteropOC_PM_RefPM_CRCMD_EXTU_VXX_aaaammjj_numsequence.csv</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</si>
  <si>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La valeur de ce champ est relative au PM ou au PMR dans le cas d'un regroupement de PM Techniques pour desservir l'adresse</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</si>
  <si>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</si>
  <si>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Saint Martin, Saint Barthélémy
- RGFG95 (UTM 22N) = Guyane
- RGR92 (UTM 40S) = Réunion
- RGM 04 (UTM 38 S) = Mayotte 
- RGSPM 06 (UTM 21 N) = Saint Pierre et Miquelon
- RGNC91 : Nouvelle Calédonie
</t>
  </si>
  <si>
    <t>Indication des valeurs COUTEUX (AMEL et Fond Propre) ou DEC (AMII) pour les RAD par Orange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</si>
</sst>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0"/>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trike/>
      <sz val="8"/>
      <name val="Verdana"/>
      <family val="2"/>
    </font>
    <font>
      <sz val="11"/>
      <color indexed="8"/>
      <name val="Calibri"/>
      <family val="2"/>
    </font>
    <font>
      <sz val="9"/>
      <name val="Verdana"/>
      <family val="2"/>
    </font>
    <font>
      <sz val="10"/>
      <name val="Arial Narrow"/>
      <family val="2"/>
    </font>
    <font>
      <strike/>
      <sz val="10"/>
      <name val="Cambria"/>
      <family val="1"/>
    </font>
    <font>
      <strike/>
      <sz val="10"/>
      <name val="Verdana"/>
      <family val="2"/>
    </font>
    <font>
      <b/>
      <strike/>
      <sz val="8"/>
      <name val="Verdana"/>
      <family val="2"/>
    </font>
    <font>
      <strike/>
      <sz val="8"/>
      <color theme="1"/>
      <name val="Verdana"/>
      <family val="2"/>
    </font>
    <font>
      <u/>
      <sz val="8"/>
      <name val="Verdana"/>
      <family val="2"/>
    </font>
    <font>
      <sz val="8"/>
      <color rgb="FFFF0000"/>
      <name val="Verdana"/>
      <family val="2"/>
    </font>
    <font>
      <sz val="8"/>
      <name val="Arial"/>
      <family val="2"/>
    </font>
    <font>
      <sz val="10"/>
      <name val="Calibri"/>
      <family val="2"/>
    </font>
    <font>
      <b/>
      <sz val="12"/>
      <name val="Times New Roman"/>
      <family val="1"/>
    </font>
    <font>
      <sz val="11"/>
      <name val="Calibri"/>
      <family val="2"/>
    </font>
    <font>
      <i/>
      <sz val="8"/>
      <name val="Verdana"/>
      <family val="2"/>
    </font>
    <font>
      <sz val="8"/>
      <name val="Calibri"/>
      <family val="2"/>
    </font>
    <font>
      <sz val="8"/>
      <name val="Calibri"/>
      <family val="2"/>
      <scheme val="minor"/>
    </font>
    <font>
      <sz val="10"/>
      <name val="Verdana"/>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s>
  <cellStyleXfs count="25">
    <xf numFmtId="0" fontId="0"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4" fillId="0" borderId="0"/>
    <xf numFmtId="0" fontId="25"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5" fillId="0" borderId="0"/>
    <xf numFmtId="0" fontId="9" fillId="0" borderId="0"/>
    <xf numFmtId="0" fontId="5" fillId="0" borderId="0"/>
    <xf numFmtId="0" fontId="41" fillId="0" borderId="0"/>
    <xf numFmtId="0" fontId="5" fillId="0" borderId="0"/>
  </cellStyleXfs>
  <cellXfs count="297">
    <xf numFmtId="0" fontId="0" fillId="0" borderId="0" xfId="0"/>
    <xf numFmtId="0" fontId="0" fillId="0" borderId="0" xfId="0"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vertical="top" wrapText="1"/>
    </xf>
    <xf numFmtId="0" fontId="12" fillId="0" borderId="0" xfId="0" applyFont="1"/>
    <xf numFmtId="0" fontId="9" fillId="0" borderId="0" xfId="0" applyFont="1"/>
    <xf numFmtId="0" fontId="14" fillId="0" borderId="0" xfId="0" applyFont="1"/>
    <xf numFmtId="0" fontId="0" fillId="0" borderId="0" xfId="0" applyAlignment="1">
      <alignment horizontal="left" indent="1"/>
    </xf>
    <xf numFmtId="0" fontId="9" fillId="0" borderId="0" xfId="0" applyFont="1" applyAlignment="1">
      <alignment horizontal="left" indent="2"/>
    </xf>
    <xf numFmtId="0" fontId="11" fillId="0" borderId="0" xfId="0" applyFont="1" applyAlignment="1">
      <alignment horizontal="left" indent="1"/>
    </xf>
    <xf numFmtId="0" fontId="16" fillId="0" borderId="0" xfId="0" applyFont="1"/>
    <xf numFmtId="0" fontId="17" fillId="0" borderId="0" xfId="0" applyFont="1"/>
    <xf numFmtId="0" fontId="11" fillId="0" borderId="0" xfId="0" applyFont="1"/>
    <xf numFmtId="0" fontId="18" fillId="0" borderId="0" xfId="0" applyFont="1"/>
    <xf numFmtId="0" fontId="7" fillId="0" borderId="0" xfId="0" applyFont="1"/>
    <xf numFmtId="0" fontId="8" fillId="0" borderId="0" xfId="0" applyFont="1"/>
    <xf numFmtId="0" fontId="13" fillId="0" borderId="0" xfId="0" applyFont="1" applyAlignment="1">
      <alignment horizontal="left" wrapText="1"/>
    </xf>
    <xf numFmtId="0" fontId="7" fillId="3" borderId="0" xfId="2" applyFont="1" applyFill="1" applyAlignment="1">
      <alignment vertical="center"/>
    </xf>
    <xf numFmtId="0" fontId="5" fillId="3" borderId="0" xfId="2" applyFill="1" applyAlignment="1">
      <alignment vertical="center"/>
    </xf>
    <xf numFmtId="0" fontId="26" fillId="3" borderId="0" xfId="2" applyFont="1" applyFill="1" applyAlignment="1">
      <alignment horizontal="left" vertical="center"/>
    </xf>
    <xf numFmtId="0" fontId="5" fillId="3" borderId="0" xfId="2" applyFill="1" applyAlignment="1">
      <alignment horizontal="left" vertical="center"/>
    </xf>
    <xf numFmtId="0" fontId="26" fillId="3" borderId="0" xfId="2" applyFont="1" applyFill="1" applyAlignment="1">
      <alignment vertical="center"/>
    </xf>
    <xf numFmtId="0" fontId="27" fillId="3" borderId="0" xfId="2" applyFont="1" applyFill="1"/>
    <xf numFmtId="0" fontId="5" fillId="3" borderId="0" xfId="2" applyFill="1"/>
    <xf numFmtId="0" fontId="28" fillId="3" borderId="3" xfId="12" applyFont="1" applyFill="1" applyBorder="1" applyAlignment="1">
      <alignment horizontal="left" vertical="center"/>
    </xf>
    <xf numFmtId="0" fontId="28" fillId="3" borderId="0" xfId="12" applyFont="1" applyFill="1" applyAlignment="1">
      <alignment horizontal="left" vertical="center"/>
    </xf>
    <xf numFmtId="0" fontId="28" fillId="3" borderId="3" xfId="12" applyFont="1" applyFill="1" applyBorder="1" applyAlignment="1">
      <alignment horizontal="left" vertical="center" wrapText="1"/>
    </xf>
    <xf numFmtId="0" fontId="28" fillId="3" borderId="0" xfId="2" applyFont="1" applyFill="1"/>
    <xf numFmtId="0" fontId="29" fillId="3" borderId="3" xfId="10" applyFont="1" applyFill="1" applyBorder="1" applyAlignment="1">
      <alignment horizontal="left" vertical="center" wrapText="1"/>
    </xf>
    <xf numFmtId="0" fontId="20" fillId="4"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3" borderId="3" xfId="2" applyFont="1" applyFill="1" applyBorder="1"/>
    <xf numFmtId="0" fontId="6" fillId="3" borderId="0" xfId="2" applyFont="1" applyFill="1"/>
    <xf numFmtId="0" fontId="6" fillId="3" borderId="3" xfId="2" applyFont="1" applyFill="1" applyBorder="1" applyAlignment="1">
      <alignment wrapText="1"/>
    </xf>
    <xf numFmtId="0" fontId="6" fillId="3" borderId="0" xfId="2" applyFont="1" applyFill="1" applyAlignment="1">
      <alignment horizontal="left"/>
    </xf>
    <xf numFmtId="0" fontId="6" fillId="3" borderId="0" xfId="2" applyFont="1" applyFill="1" applyAlignment="1">
      <alignment horizontal="center" vertical="center"/>
    </xf>
    <xf numFmtId="0" fontId="6" fillId="3" borderId="0" xfId="2" applyFont="1" applyFill="1" applyAlignment="1">
      <alignment horizontal="left" vertical="center"/>
    </xf>
    <xf numFmtId="0" fontId="20" fillId="4" borderId="3" xfId="2" applyFont="1" applyFill="1" applyBorder="1" applyAlignment="1">
      <alignment horizontal="center" vertical="center"/>
    </xf>
    <xf numFmtId="0" fontId="21" fillId="3" borderId="0" xfId="2" applyFont="1" applyFill="1" applyAlignment="1">
      <alignment horizontal="left" vertical="center"/>
    </xf>
    <xf numFmtId="0" fontId="6" fillId="3" borderId="0" xfId="2" applyFont="1" applyFill="1" applyAlignment="1">
      <alignment vertical="center" wrapText="1"/>
    </xf>
    <xf numFmtId="0" fontId="6" fillId="3" borderId="0" xfId="2" applyFont="1" applyFill="1" applyAlignment="1">
      <alignment horizontal="left" vertical="center" wrapText="1"/>
    </xf>
    <xf numFmtId="0" fontId="21" fillId="3" borderId="0" xfId="2" applyFont="1" applyFill="1" applyAlignment="1">
      <alignment vertical="center" wrapText="1"/>
    </xf>
    <xf numFmtId="0" fontId="21" fillId="3" borderId="0" xfId="2" applyFont="1" applyFill="1" applyAlignment="1">
      <alignment horizontal="left" vertical="center" wrapText="1"/>
    </xf>
    <xf numFmtId="0" fontId="6" fillId="3" borderId="0" xfId="2" quotePrefix="1" applyFont="1" applyFill="1" applyAlignment="1">
      <alignment horizontal="left" vertical="center"/>
    </xf>
    <xf numFmtId="0" fontId="21" fillId="3" borderId="0" xfId="2" applyFont="1" applyFill="1"/>
    <xf numFmtId="0" fontId="29" fillId="3" borderId="0" xfId="2" applyFont="1" applyFill="1"/>
    <xf numFmtId="0" fontId="30" fillId="3" borderId="0" xfId="2" applyFont="1" applyFill="1" applyAlignment="1">
      <alignment horizontal="left" vertical="center"/>
    </xf>
    <xf numFmtId="0" fontId="24" fillId="3" borderId="0" xfId="2" applyFont="1" applyFill="1" applyAlignment="1">
      <alignment horizontal="left"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6" fillId="3" borderId="3" xfId="2" applyFont="1" applyFill="1" applyBorder="1" applyAlignment="1">
      <alignment horizontal="left" wrapText="1"/>
    </xf>
    <xf numFmtId="0" fontId="6" fillId="3" borderId="3" xfId="2" applyFont="1" applyFill="1" applyBorder="1" applyAlignment="1">
      <alignment horizontal="center" wrapText="1"/>
    </xf>
    <xf numFmtId="0" fontId="6" fillId="3" borderId="3" xfId="2" applyFont="1" applyFill="1" applyBorder="1" applyAlignment="1">
      <alignment vertical="center"/>
    </xf>
    <xf numFmtId="0" fontId="20" fillId="4" borderId="6" xfId="3" applyFont="1" applyFill="1" applyBorder="1" applyAlignment="1">
      <alignment horizontal="center" vertical="center" wrapText="1" shrinkToFit="1"/>
    </xf>
    <xf numFmtId="0" fontId="20" fillId="4" borderId="7" xfId="3" applyFont="1" applyFill="1" applyBorder="1" applyAlignment="1">
      <alignment horizontal="center" vertical="center" wrapText="1" shrinkToFit="1"/>
    </xf>
    <xf numFmtId="0" fontId="20" fillId="4" borderId="3" xfId="3" applyFont="1" applyFill="1" applyBorder="1" applyAlignment="1">
      <alignment horizontal="center" vertical="center" wrapText="1" shrinkToFit="1"/>
    </xf>
    <xf numFmtId="0" fontId="6" fillId="3" borderId="3" xfId="3" applyFont="1" applyFill="1" applyBorder="1" applyAlignment="1">
      <alignment horizontal="left" wrapText="1" shrinkToFit="1"/>
    </xf>
    <xf numFmtId="0" fontId="6" fillId="3" borderId="3" xfId="3" applyFont="1" applyFill="1" applyBorder="1" applyAlignment="1">
      <alignment horizontal="center" wrapText="1" shrinkToFit="1"/>
    </xf>
    <xf numFmtId="0" fontId="6" fillId="3" borderId="8" xfId="2" applyFont="1" applyFill="1" applyBorder="1" applyAlignment="1">
      <alignment horizontal="left" vertical="center" wrapText="1"/>
    </xf>
    <xf numFmtId="0" fontId="6" fillId="3" borderId="8" xfId="2" applyFont="1" applyFill="1" applyBorder="1" applyAlignment="1">
      <alignment horizontal="center" vertical="center" wrapText="1"/>
    </xf>
    <xf numFmtId="0" fontId="21" fillId="3" borderId="0" xfId="3" applyFont="1" applyFill="1" applyAlignment="1">
      <alignment horizontal="left" vertical="center"/>
    </xf>
    <xf numFmtId="0" fontId="6" fillId="3" borderId="0" xfId="3" applyFont="1" applyFill="1" applyAlignment="1">
      <alignment horizontal="left" vertical="center"/>
    </xf>
    <xf numFmtId="0" fontId="6" fillId="3" borderId="3" xfId="2" applyFont="1" applyFill="1" applyBorder="1" applyAlignment="1">
      <alignment horizontal="justify" vertical="top" wrapText="1"/>
    </xf>
    <xf numFmtId="0" fontId="6" fillId="3" borderId="3" xfId="2" applyFont="1" applyFill="1" applyBorder="1" applyAlignment="1">
      <alignment horizontal="center" vertical="top" wrapText="1"/>
    </xf>
    <xf numFmtId="0" fontId="24" fillId="3" borderId="3" xfId="2" applyFont="1" applyFill="1" applyBorder="1"/>
    <xf numFmtId="0" fontId="6" fillId="3" borderId="0" xfId="2" applyFont="1" applyFill="1" applyAlignment="1">
      <alignment vertical="center"/>
    </xf>
    <xf numFmtId="0" fontId="6" fillId="3" borderId="0" xfId="2" quotePrefix="1" applyFont="1" applyFill="1" applyAlignment="1">
      <alignment wrapText="1"/>
    </xf>
    <xf numFmtId="0" fontId="6" fillId="3" borderId="3" xfId="2"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1" fillId="3" borderId="0" xfId="0" applyFont="1" applyFill="1" applyAlignment="1">
      <alignment horizontal="center" vertical="center" wrapText="1"/>
    </xf>
    <xf numFmtId="0" fontId="6" fillId="3" borderId="3" xfId="0" applyFont="1" applyFill="1" applyBorder="1" applyAlignment="1">
      <alignment vertical="center" wrapText="1"/>
    </xf>
    <xf numFmtId="0" fontId="6" fillId="3" borderId="0" xfId="0" applyFont="1" applyFill="1" applyAlignment="1">
      <alignment horizontal="center" vertical="center" wrapText="1"/>
    </xf>
    <xf numFmtId="11" fontId="6" fillId="3" borderId="3" xfId="0" applyNumberFormat="1"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applyAlignment="1">
      <alignment vertical="center" wrapText="1"/>
    </xf>
    <xf numFmtId="0" fontId="6" fillId="3" borderId="3" xfId="0" quotePrefix="1" applyFont="1" applyFill="1" applyBorder="1" applyAlignment="1">
      <alignment horizontal="left" vertical="center" wrapText="1"/>
    </xf>
    <xf numFmtId="0" fontId="6" fillId="3" borderId="3" xfId="2" quotePrefix="1" applyFont="1" applyFill="1" applyBorder="1" applyAlignment="1">
      <alignment horizontal="left" vertical="center" wrapText="1"/>
    </xf>
    <xf numFmtId="0" fontId="5" fillId="3" borderId="0" xfId="0" applyFont="1" applyFill="1" applyAlignment="1">
      <alignment vertical="center" wrapText="1"/>
    </xf>
    <xf numFmtId="11" fontId="6" fillId="3" borderId="3" xfId="2" applyNumberFormat="1" applyFont="1" applyFill="1" applyBorder="1" applyAlignment="1">
      <alignment horizontal="left" vertical="center" wrapText="1"/>
    </xf>
    <xf numFmtId="11" fontId="6" fillId="3" borderId="3" xfId="2" applyNumberFormat="1" applyFont="1" applyFill="1" applyBorder="1" applyAlignment="1">
      <alignment horizontal="center" vertical="center" wrapText="1"/>
    </xf>
    <xf numFmtId="0" fontId="24" fillId="3" borderId="0" xfId="2" applyFont="1" applyFill="1"/>
    <xf numFmtId="0" fontId="9" fillId="3" borderId="3" xfId="2" applyFont="1" applyFill="1" applyBorder="1" applyAlignment="1">
      <alignment wrapText="1"/>
    </xf>
    <xf numFmtId="0" fontId="24" fillId="3" borderId="0" xfId="2" applyFont="1" applyFill="1" applyAlignment="1">
      <alignment horizontal="center" vertical="center" wrapText="1"/>
    </xf>
    <xf numFmtId="0" fontId="34" fillId="3" borderId="0" xfId="2" applyFont="1" applyFill="1" applyAlignment="1">
      <alignment horizontal="left" vertical="top" wrapText="1"/>
    </xf>
    <xf numFmtId="0" fontId="6" fillId="3" borderId="0" xfId="0" applyFont="1" applyFill="1" applyAlignment="1">
      <alignment horizontal="left" vertical="center" wrapText="1"/>
    </xf>
    <xf numFmtId="11" fontId="6" fillId="3" borderId="3" xfId="2" applyNumberFormat="1" applyFont="1" applyFill="1" applyBorder="1" applyAlignment="1">
      <alignment vertical="center" wrapText="1"/>
    </xf>
    <xf numFmtId="0" fontId="20" fillId="4" borderId="3" xfId="0" applyFont="1" applyFill="1" applyBorder="1" applyAlignment="1">
      <alignment horizontal="center" vertical="center" wrapText="1"/>
    </xf>
    <xf numFmtId="0" fontId="6" fillId="3" borderId="3" xfId="0" applyFont="1" applyFill="1" applyBorder="1" applyAlignment="1">
      <alignment horizontal="left" wrapText="1"/>
    </xf>
    <xf numFmtId="11" fontId="6" fillId="3" borderId="9" xfId="0" applyNumberFormat="1" applyFont="1" applyFill="1" applyBorder="1" applyAlignment="1">
      <alignment horizontal="left" vertical="center" wrapText="1"/>
    </xf>
    <xf numFmtId="11" fontId="6" fillId="3" borderId="9" xfId="0" applyNumberFormat="1" applyFont="1" applyFill="1" applyBorder="1" applyAlignment="1">
      <alignment horizontal="center" vertical="center" wrapText="1"/>
    </xf>
    <xf numFmtId="0" fontId="24" fillId="3" borderId="0" xfId="2" applyFont="1" applyFill="1" applyAlignment="1">
      <alignment horizontal="left" vertical="center" wrapText="1"/>
    </xf>
    <xf numFmtId="11" fontId="6" fillId="3" borderId="3" xfId="2" applyNumberFormat="1" applyFont="1" applyFill="1" applyBorder="1" applyAlignment="1">
      <alignment horizontal="left" vertical="center"/>
    </xf>
    <xf numFmtId="0" fontId="24" fillId="3" borderId="0" xfId="2" applyFont="1" applyFill="1" applyAlignment="1">
      <alignment vertical="center" wrapText="1"/>
    </xf>
    <xf numFmtId="11" fontId="24" fillId="3" borderId="0" xfId="2" applyNumberFormat="1" applyFont="1" applyFill="1" applyAlignment="1">
      <alignment horizontal="left" vertical="center" wrapText="1"/>
    </xf>
    <xf numFmtId="11" fontId="6" fillId="3" borderId="0" xfId="2" applyNumberFormat="1" applyFont="1" applyFill="1" applyAlignment="1">
      <alignment horizontal="left" vertical="center"/>
    </xf>
    <xf numFmtId="11" fontId="21" fillId="3" borderId="0" xfId="2" applyNumberFormat="1" applyFont="1" applyFill="1" applyAlignment="1">
      <alignment horizontal="left" vertical="center"/>
    </xf>
    <xf numFmtId="0" fontId="20" fillId="3" borderId="3" xfId="2" applyFont="1" applyFill="1" applyBorder="1" applyAlignment="1">
      <alignment horizontal="center" vertical="center" wrapText="1"/>
    </xf>
    <xf numFmtId="11" fontId="6" fillId="3" borderId="0" xfId="2" applyNumberFormat="1" applyFont="1" applyFill="1" applyAlignment="1">
      <alignment horizontal="center" vertical="center"/>
    </xf>
    <xf numFmtId="11" fontId="6" fillId="3" borderId="0" xfId="0" applyNumberFormat="1" applyFont="1" applyFill="1"/>
    <xf numFmtId="11" fontId="6" fillId="3" borderId="0" xfId="2" quotePrefix="1" applyNumberFormat="1" applyFont="1" applyFill="1" applyAlignment="1">
      <alignment horizontal="left" vertical="center"/>
    </xf>
    <xf numFmtId="11" fontId="21" fillId="3" borderId="3" xfId="2" applyNumberFormat="1" applyFont="1" applyFill="1" applyBorder="1" applyAlignment="1">
      <alignment horizontal="left" vertical="center"/>
    </xf>
    <xf numFmtId="0" fontId="21" fillId="3" borderId="3" xfId="2" applyFont="1" applyFill="1" applyBorder="1" applyAlignment="1">
      <alignment vertical="center" wrapText="1"/>
    </xf>
    <xf numFmtId="0" fontId="21" fillId="3" borderId="3" xfId="2" applyFont="1" applyFill="1" applyBorder="1" applyAlignment="1">
      <alignment horizontal="left" vertical="center" wrapText="1"/>
    </xf>
    <xf numFmtId="11" fontId="21" fillId="3" borderId="3" xfId="2" applyNumberFormat="1" applyFont="1" applyFill="1" applyBorder="1" applyAlignment="1">
      <alignment vertical="center"/>
    </xf>
    <xf numFmtId="0" fontId="21" fillId="3" borderId="3" xfId="2" applyFont="1" applyFill="1" applyBorder="1" applyAlignment="1">
      <alignment horizontal="center" vertical="center" wrapText="1"/>
    </xf>
    <xf numFmtId="11" fontId="6" fillId="3" borderId="3" xfId="2" applyNumberFormat="1" applyFont="1" applyFill="1" applyBorder="1"/>
    <xf numFmtId="11" fontId="20" fillId="3" borderId="3" xfId="0" applyNumberFormat="1" applyFont="1" applyFill="1" applyBorder="1" applyAlignment="1">
      <alignment horizontal="center" vertical="center"/>
    </xf>
    <xf numFmtId="11" fontId="6" fillId="3" borderId="3" xfId="0" applyNumberFormat="1" applyFont="1" applyFill="1" applyBorder="1"/>
    <xf numFmtId="11" fontId="20" fillId="4" borderId="3" xfId="2" applyNumberFormat="1" applyFont="1" applyFill="1" applyBorder="1" applyAlignment="1">
      <alignment horizontal="center" vertical="center" wrapText="1"/>
    </xf>
    <xf numFmtId="0" fontId="6" fillId="3" borderId="3" xfId="0" applyFont="1" applyFill="1" applyBorder="1" applyAlignment="1">
      <alignment wrapText="1"/>
    </xf>
    <xf numFmtId="0" fontId="6" fillId="3" borderId="3" xfId="0" applyFont="1" applyFill="1" applyBorder="1" applyAlignment="1">
      <alignment horizontal="center" wrapText="1"/>
    </xf>
    <xf numFmtId="0" fontId="5" fillId="3" borderId="3" xfId="2" applyFill="1" applyBorder="1"/>
    <xf numFmtId="0" fontId="5" fillId="3" borderId="0" xfId="2" applyFill="1" applyAlignment="1">
      <alignment horizontal="center" wrapText="1"/>
    </xf>
    <xf numFmtId="0" fontId="26" fillId="3" borderId="0" xfId="2" applyFont="1" applyFill="1" applyAlignment="1">
      <alignment horizontal="center" vertical="center" wrapText="1"/>
    </xf>
    <xf numFmtId="0" fontId="32" fillId="3" borderId="0" xfId="2" applyFont="1" applyFill="1" applyAlignment="1">
      <alignment horizontal="center" vertical="center" wrapText="1"/>
    </xf>
    <xf numFmtId="0" fontId="34" fillId="3" borderId="0" xfId="2" applyFont="1" applyFill="1"/>
    <xf numFmtId="0" fontId="34" fillId="3" borderId="0" xfId="2" applyFont="1" applyFill="1" applyAlignment="1">
      <alignment horizontal="center"/>
    </xf>
    <xf numFmtId="0" fontId="34" fillId="3" borderId="0" xfId="2" applyFont="1" applyFill="1" applyAlignment="1">
      <alignment horizontal="center" vertical="center" wrapText="1"/>
    </xf>
    <xf numFmtId="0" fontId="6" fillId="3" borderId="0" xfId="13" applyFont="1" applyFill="1"/>
    <xf numFmtId="0" fontId="6" fillId="3" borderId="3" xfId="13" applyFont="1" applyFill="1" applyBorder="1"/>
    <xf numFmtId="0" fontId="6" fillId="3" borderId="3" xfId="13" applyFont="1" applyFill="1" applyBorder="1" applyAlignment="1">
      <alignment horizontal="left" wrapText="1"/>
    </xf>
    <xf numFmtId="0" fontId="21" fillId="3" borderId="0" xfId="3" applyFont="1" applyFill="1" applyAlignment="1">
      <alignment horizontal="left" vertical="center" wrapText="1"/>
    </xf>
    <xf numFmtId="0" fontId="6" fillId="3" borderId="0" xfId="3" applyFont="1" applyFill="1" applyAlignment="1">
      <alignment horizontal="center" vertical="center" wrapText="1"/>
    </xf>
    <xf numFmtId="0" fontId="6" fillId="3" borderId="0" xfId="3" applyFont="1" applyFill="1" applyAlignment="1">
      <alignment horizontal="center" vertical="center"/>
    </xf>
    <xf numFmtId="0" fontId="6" fillId="3" borderId="0" xfId="3" applyFont="1" applyFill="1" applyAlignment="1">
      <alignment horizontal="center"/>
    </xf>
    <xf numFmtId="0" fontId="20" fillId="4" borderId="3" xfId="13" applyFont="1" applyFill="1" applyBorder="1"/>
    <xf numFmtId="0" fontId="6" fillId="3" borderId="3" xfId="13" applyFont="1" applyFill="1" applyBorder="1" applyAlignment="1">
      <alignment wrapText="1"/>
    </xf>
    <xf numFmtId="0" fontId="21" fillId="3" borderId="0" xfId="2" applyFont="1" applyFill="1" applyAlignment="1">
      <alignment horizontal="center" vertical="center"/>
    </xf>
    <xf numFmtId="0" fontId="6" fillId="3" borderId="0" xfId="2" applyFont="1" applyFill="1" applyAlignment="1">
      <alignment horizontal="justify"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28" fillId="3" borderId="0" xfId="12" applyFont="1" applyFill="1"/>
    <xf numFmtId="0" fontId="35" fillId="3" borderId="0" xfId="12" applyFont="1" applyFill="1"/>
    <xf numFmtId="0" fontId="6" fillId="0" borderId="0" xfId="0" applyFont="1" applyAlignment="1">
      <alignment horizontal="center" vertical="center" wrapText="1"/>
    </xf>
    <xf numFmtId="0" fontId="11" fillId="5" borderId="3"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9" fillId="3" borderId="3" xfId="0" applyFont="1" applyFill="1" applyBorder="1" applyAlignment="1">
      <alignment vertical="top"/>
    </xf>
    <xf numFmtId="0" fontId="9" fillId="3" borderId="3" xfId="0" applyFont="1" applyFill="1" applyBorder="1" applyAlignment="1">
      <alignment horizontal="center" vertical="top" wrapText="1"/>
    </xf>
    <xf numFmtId="0" fontId="9" fillId="3" borderId="3"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0" xfId="0" applyFont="1" applyFill="1" applyAlignment="1">
      <alignment vertical="top"/>
    </xf>
    <xf numFmtId="0" fontId="9" fillId="3" borderId="0" xfId="0" applyFont="1" applyFill="1" applyAlignment="1">
      <alignment horizontal="center"/>
    </xf>
    <xf numFmtId="0" fontId="9" fillId="3" borderId="0" xfId="0" applyFont="1" applyFill="1"/>
    <xf numFmtId="0" fontId="11" fillId="3" borderId="0" xfId="0" applyFont="1"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horizontal="left" vertical="top" wrapText="1"/>
    </xf>
    <xf numFmtId="0" fontId="9" fillId="3" borderId="4" xfId="0" applyFont="1" applyFill="1" applyBorder="1" applyAlignment="1">
      <alignment vertical="top"/>
    </xf>
    <xf numFmtId="0" fontId="9" fillId="3" borderId="5" xfId="0" applyFont="1" applyFill="1" applyBorder="1" applyAlignment="1">
      <alignment horizontal="left" vertical="top" wrapText="1"/>
    </xf>
    <xf numFmtId="0" fontId="5" fillId="0" borderId="0" xfId="0" applyFont="1"/>
    <xf numFmtId="0" fontId="11" fillId="5" borderId="3" xfId="0" applyFont="1" applyFill="1" applyBorder="1" applyAlignment="1">
      <alignment horizontal="center" vertical="center"/>
    </xf>
    <xf numFmtId="0" fontId="9" fillId="3" borderId="3" xfId="0" applyFont="1" applyFill="1" applyBorder="1" applyAlignment="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center" vertical="center"/>
    </xf>
    <xf numFmtId="0" fontId="9" fillId="3" borderId="3" xfId="0" applyFont="1" applyFill="1" applyBorder="1"/>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0" xfId="0" applyFont="1" applyFill="1"/>
    <xf numFmtId="0" fontId="36" fillId="0" borderId="0" xfId="0" applyFont="1"/>
    <xf numFmtId="49" fontId="5" fillId="0" borderId="0" xfId="0" applyNumberFormat="1" applyFont="1"/>
    <xf numFmtId="11" fontId="6" fillId="3" borderId="3" xfId="0" applyNumberFormat="1" applyFont="1" applyFill="1" applyBorder="1" applyAlignment="1">
      <alignment horizontal="center" vertical="center" wrapText="1"/>
    </xf>
    <xf numFmtId="0" fontId="20" fillId="4" borderId="4"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4" xfId="0" applyFont="1" applyFill="1" applyBorder="1" applyAlignment="1">
      <alignment horizontal="left" vertical="center" wrapText="1"/>
    </xf>
    <xf numFmtId="0" fontId="6" fillId="3" borderId="4" xfId="2" applyFont="1" applyFill="1" applyBorder="1" applyAlignment="1">
      <alignment horizontal="left" vertical="center" wrapText="1"/>
    </xf>
    <xf numFmtId="0" fontId="6" fillId="3" borderId="4" xfId="2" quotePrefix="1" applyFont="1" applyFill="1" applyBorder="1" applyAlignment="1">
      <alignment horizontal="left" vertical="center" wrapText="1"/>
    </xf>
    <xf numFmtId="0" fontId="6" fillId="3" borderId="4" xfId="2" applyFont="1" applyFill="1" applyBorder="1" applyAlignment="1">
      <alignment vertical="center" wrapText="1"/>
    </xf>
    <xf numFmtId="11" fontId="6" fillId="3" borderId="4" xfId="2" applyNumberFormat="1" applyFont="1" applyFill="1" applyBorder="1" applyAlignment="1">
      <alignment horizontal="left" vertical="center" wrapText="1"/>
    </xf>
    <xf numFmtId="0" fontId="6" fillId="3" borderId="4" xfId="2" applyFont="1" applyFill="1" applyBorder="1" applyAlignment="1">
      <alignment wrapText="1"/>
    </xf>
    <xf numFmtId="11" fontId="6" fillId="3" borderId="10" xfId="0" applyNumberFormat="1" applyFont="1" applyFill="1" applyBorder="1" applyAlignment="1">
      <alignment horizontal="left" vertical="center" wrapText="1"/>
    </xf>
    <xf numFmtId="0" fontId="6" fillId="3" borderId="11" xfId="0" applyFont="1" applyFill="1" applyBorder="1" applyAlignment="1">
      <alignment horizontal="center" vertical="center" wrapText="1"/>
    </xf>
    <xf numFmtId="0" fontId="6" fillId="3" borderId="11" xfId="0" applyFont="1" applyFill="1" applyBorder="1" applyAlignment="1">
      <alignment vertical="center" wrapText="1"/>
    </xf>
    <xf numFmtId="0" fontId="5" fillId="3" borderId="11" xfId="0" applyFont="1" applyFill="1" applyBorder="1" applyAlignment="1">
      <alignment vertical="center" wrapText="1"/>
    </xf>
    <xf numFmtId="0" fontId="6" fillId="3" borderId="11" xfId="2" applyFont="1" applyFill="1" applyBorder="1" applyAlignment="1">
      <alignment vertical="center" wrapText="1"/>
    </xf>
    <xf numFmtId="0" fontId="34" fillId="3" borderId="11" xfId="2" applyFont="1" applyFill="1" applyBorder="1" applyAlignment="1">
      <alignment horizontal="left" vertical="top" wrapText="1"/>
    </xf>
    <xf numFmtId="0" fontId="24" fillId="3" borderId="11" xfId="2" applyFont="1" applyFill="1" applyBorder="1"/>
    <xf numFmtId="0" fontId="6" fillId="3" borderId="11" xfId="2" applyFont="1" applyFill="1" applyBorder="1"/>
    <xf numFmtId="0" fontId="6" fillId="0" borderId="0" xfId="0" applyFont="1"/>
    <xf numFmtId="0" fontId="6" fillId="0" borderId="11" xfId="2" applyFont="1" applyBorder="1" applyAlignment="1">
      <alignment vertical="center" wrapText="1"/>
    </xf>
    <xf numFmtId="0" fontId="6" fillId="0" borderId="11" xfId="0" applyFont="1" applyBorder="1" applyAlignment="1">
      <alignment horizontal="center" vertical="center" wrapText="1"/>
    </xf>
    <xf numFmtId="49" fontId="6" fillId="0" borderId="11" xfId="2" applyNumberFormat="1" applyFont="1" applyBorder="1" applyAlignment="1">
      <alignment horizontal="center" vertical="center" wrapText="1"/>
    </xf>
    <xf numFmtId="0" fontId="37" fillId="0" borderId="5" xfId="0" applyFont="1" applyBorder="1"/>
    <xf numFmtId="0" fontId="37" fillId="0" borderId="0" xfId="0" applyFont="1"/>
    <xf numFmtId="0" fontId="6" fillId="0" borderId="5" xfId="0" applyFont="1" applyBorder="1"/>
    <xf numFmtId="0" fontId="6" fillId="0" borderId="5" xfId="0" applyFont="1" applyBorder="1" applyAlignment="1">
      <alignment vertical="center"/>
    </xf>
    <xf numFmtId="0" fontId="6" fillId="0" borderId="0" xfId="0" applyFont="1" applyAlignment="1">
      <alignment vertical="center"/>
    </xf>
    <xf numFmtId="0" fontId="14" fillId="0" borderId="0" xfId="0" applyFont="1" applyAlignment="1">
      <alignment vertical="center"/>
    </xf>
    <xf numFmtId="0" fontId="39" fillId="0" borderId="0" xfId="0" applyFont="1" applyAlignment="1">
      <alignment vertical="center" wrapText="1"/>
    </xf>
    <xf numFmtId="11" fontId="40" fillId="3" borderId="3" xfId="2" applyNumberFormat="1" applyFont="1" applyFill="1" applyBorder="1" applyAlignment="1">
      <alignment horizontal="left" vertical="center" wrapText="1"/>
    </xf>
    <xf numFmtId="0" fontId="34" fillId="0" borderId="0" xfId="2" applyFont="1" applyAlignment="1">
      <alignment horizontal="left" vertical="top" wrapText="1"/>
    </xf>
    <xf numFmtId="0" fontId="6" fillId="0" borderId="0" xfId="2" applyFont="1" applyAlignment="1">
      <alignment horizontal="center" vertical="center"/>
    </xf>
    <xf numFmtId="11" fontId="6" fillId="0" borderId="3" xfId="2" applyNumberFormat="1" applyFont="1" applyBorder="1" applyAlignment="1">
      <alignment horizontal="left" vertical="center"/>
    </xf>
    <xf numFmtId="0" fontId="6" fillId="0" borderId="3" xfId="2" applyFont="1" applyBorder="1" applyAlignment="1">
      <alignment horizontal="left" vertical="center" wrapText="1"/>
    </xf>
    <xf numFmtId="0" fontId="6" fillId="0" borderId="3" xfId="2" applyFont="1" applyBorder="1" applyAlignment="1">
      <alignment horizontal="center" vertical="center" wrapText="1"/>
    </xf>
    <xf numFmtId="0" fontId="6" fillId="0" borderId="3" xfId="0" applyFont="1" applyBorder="1" applyAlignment="1">
      <alignment horizontal="left" vertical="center" wrapText="1"/>
    </xf>
    <xf numFmtId="11" fontId="6" fillId="3" borderId="0" xfId="2" applyNumberFormat="1" applyFont="1" applyFill="1" applyAlignment="1">
      <alignment horizontal="left" vertical="center" wrapText="1"/>
    </xf>
    <xf numFmtId="0" fontId="33" fillId="3" borderId="3" xfId="13" applyFont="1" applyFill="1" applyBorder="1"/>
    <xf numFmtId="11" fontId="21" fillId="3" borderId="0" xfId="0" applyNumberFormat="1" applyFont="1" applyFill="1"/>
    <xf numFmtId="0" fontId="5" fillId="0" borderId="0" xfId="0" applyFont="1" applyAlignment="1">
      <alignment wrapText="1"/>
    </xf>
    <xf numFmtId="0" fontId="5" fillId="0" borderId="0" xfId="0" applyFont="1" applyAlignment="1">
      <alignment vertical="center" wrapText="1"/>
    </xf>
    <xf numFmtId="0" fontId="7"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wrapText="1"/>
    </xf>
    <xf numFmtId="11" fontId="6" fillId="0" borderId="0" xfId="0" applyNumberFormat="1" applyFont="1" applyAlignment="1">
      <alignment horizontal="left" vertical="center" wrapText="1"/>
    </xf>
    <xf numFmtId="0" fontId="6" fillId="0" borderId="0" xfId="0" applyFont="1" applyAlignment="1">
      <alignment horizontal="left" vertical="center" wrapText="1"/>
    </xf>
    <xf numFmtId="11" fontId="6" fillId="0" borderId="0" xfId="2" applyNumberFormat="1" applyFont="1" applyAlignment="1">
      <alignment horizontal="left" vertical="center" wrapText="1"/>
    </xf>
    <xf numFmtId="0" fontId="6" fillId="0" borderId="0" xfId="2" applyFont="1" applyAlignment="1">
      <alignment horizontal="left" vertical="center" wrapText="1"/>
    </xf>
    <xf numFmtId="0" fontId="6" fillId="0" borderId="0" xfId="2" applyFont="1" applyAlignment="1">
      <alignment vertical="center" wrapText="1"/>
    </xf>
    <xf numFmtId="0" fontId="6" fillId="0" borderId="0" xfId="0" applyFont="1" applyAlignment="1">
      <alignment horizontal="left" wrapText="1"/>
    </xf>
    <xf numFmtId="11" fontId="6" fillId="0" borderId="0" xfId="2" applyNumberFormat="1" applyFont="1" applyAlignment="1">
      <alignment vertical="center" wrapText="1"/>
    </xf>
    <xf numFmtId="11" fontId="40" fillId="0" borderId="0" xfId="2" applyNumberFormat="1" applyFont="1" applyAlignment="1">
      <alignment horizontal="left" vertical="center" wrapText="1"/>
    </xf>
    <xf numFmtId="0" fontId="6" fillId="0" borderId="0" xfId="0" quotePrefix="1" applyFont="1" applyAlignment="1">
      <alignment horizontal="left" vertical="center" wrapText="1"/>
    </xf>
    <xf numFmtId="0" fontId="5" fillId="0" borderId="0" xfId="22"/>
    <xf numFmtId="0" fontId="5" fillId="0" borderId="0" xfId="22" applyAlignment="1">
      <alignment horizontal="center" vertical="center"/>
    </xf>
    <xf numFmtId="11" fontId="6" fillId="0" borderId="0" xfId="22" applyNumberFormat="1" applyFont="1" applyAlignment="1">
      <alignment horizontal="left" vertical="center" wrapText="1"/>
    </xf>
    <xf numFmtId="11" fontId="6" fillId="0" borderId="0" xfId="2" applyNumberFormat="1" applyFont="1" applyAlignment="1">
      <alignment horizontal="left" vertical="center"/>
    </xf>
    <xf numFmtId="0" fontId="6" fillId="0" borderId="0" xfId="22" applyFont="1" applyAlignment="1">
      <alignment horizontal="left" vertical="center" wrapText="1"/>
    </xf>
    <xf numFmtId="0" fontId="6" fillId="0" borderId="0" xfId="22" applyFont="1" applyAlignment="1">
      <alignment vertical="center" wrapText="1"/>
    </xf>
    <xf numFmtId="0" fontId="6" fillId="0" borderId="0" xfId="3" applyFont="1" applyAlignment="1">
      <alignment horizontal="center" wrapText="1" shrinkToFit="1"/>
    </xf>
    <xf numFmtId="0" fontId="6" fillId="0" borderId="0" xfId="2" applyFont="1" applyAlignment="1">
      <alignment horizontal="left" wrapText="1"/>
    </xf>
    <xf numFmtId="0" fontId="6" fillId="0" borderId="0" xfId="2" applyFont="1" applyAlignment="1">
      <alignment horizontal="center" wrapText="1"/>
    </xf>
    <xf numFmtId="0" fontId="6" fillId="0" borderId="0" xfId="2" applyFont="1" applyAlignment="1">
      <alignment horizontal="justify" vertical="top" wrapText="1"/>
    </xf>
    <xf numFmtId="0" fontId="9" fillId="0" borderId="0" xfId="0" applyFont="1" applyAlignment="1">
      <alignment vertical="top"/>
    </xf>
    <xf numFmtId="0" fontId="9" fillId="0" borderId="0" xfId="0" applyFont="1" applyAlignment="1">
      <alignment horizontal="center" vertical="top" wrapText="1"/>
    </xf>
    <xf numFmtId="0" fontId="9" fillId="0" borderId="0" xfId="0" applyFont="1" applyAlignment="1">
      <alignment vertical="center"/>
    </xf>
    <xf numFmtId="0" fontId="9" fillId="0" borderId="0" xfId="0" applyFont="1" applyAlignment="1">
      <alignment horizontal="left" vertical="center" wrapText="1"/>
    </xf>
    <xf numFmtId="0" fontId="6" fillId="0" borderId="0" xfId="2" applyFont="1" applyAlignment="1">
      <alignment horizontal="center" vertical="center" wrapText="1"/>
    </xf>
    <xf numFmtId="0" fontId="6" fillId="0" borderId="0" xfId="22" applyFont="1" applyAlignment="1">
      <alignment horizontal="left" vertical="center"/>
    </xf>
    <xf numFmtId="0" fontId="6" fillId="0" borderId="0" xfId="22" applyFont="1" applyAlignment="1">
      <alignment vertical="center"/>
    </xf>
    <xf numFmtId="0" fontId="9" fillId="0" borderId="0" xfId="23" applyFont="1" applyAlignment="1">
      <alignment horizontal="left" vertical="center" wrapText="1"/>
    </xf>
    <xf numFmtId="0" fontId="9" fillId="0" borderId="0" xfId="0" applyFont="1" applyAlignment="1">
      <alignment horizontal="left" vertical="top" wrapText="1"/>
    </xf>
    <xf numFmtId="0" fontId="6" fillId="0" borderId="0" xfId="0" applyFont="1" applyAlignment="1">
      <alignment wrapText="1"/>
    </xf>
    <xf numFmtId="0" fontId="39" fillId="0" borderId="0" xfId="22" applyFont="1" applyAlignment="1">
      <alignment vertical="center" wrapText="1"/>
    </xf>
    <xf numFmtId="0" fontId="9" fillId="0" borderId="0" xfId="0" applyFont="1" applyAlignment="1">
      <alignment vertical="center" wrapText="1"/>
    </xf>
    <xf numFmtId="0" fontId="6" fillId="0" borderId="0" xfId="3" applyFont="1" applyAlignment="1">
      <alignment horizontal="left" wrapText="1" shrinkToFit="1"/>
    </xf>
    <xf numFmtId="0" fontId="6" fillId="0" borderId="0" xfId="22" quotePrefix="1" applyFont="1" applyAlignment="1">
      <alignment horizontal="left" vertical="center" wrapText="1"/>
    </xf>
    <xf numFmtId="0" fontId="0" fillId="0" borderId="0" xfId="0" applyAlignment="1">
      <alignment horizontal="center" vertical="center"/>
    </xf>
    <xf numFmtId="0" fontId="6" fillId="0" borderId="0" xfId="22" applyFont="1" applyAlignment="1">
      <alignment horizontal="left" wrapText="1"/>
    </xf>
    <xf numFmtId="0" fontId="6" fillId="0" borderId="0" xfId="22" applyFont="1"/>
    <xf numFmtId="0" fontId="6" fillId="3" borderId="10" xfId="0" applyFont="1" applyFill="1" applyBorder="1" applyAlignment="1">
      <alignment vertical="center" wrapText="1"/>
    </xf>
    <xf numFmtId="11" fontId="6" fillId="0" borderId="10" xfId="0" applyNumberFormat="1" applyFont="1" applyBorder="1" applyAlignment="1">
      <alignment horizontal="left" vertical="center" wrapText="1"/>
    </xf>
    <xf numFmtId="0" fontId="7" fillId="2" borderId="3" xfId="0" applyFont="1" applyFill="1" applyBorder="1" applyAlignment="1">
      <alignment horizontal="center" vertical="center" wrapText="1"/>
    </xf>
    <xf numFmtId="0" fontId="5" fillId="0" borderId="3" xfId="0" applyFont="1" applyBorder="1" applyAlignment="1">
      <alignment horizontal="left" vertical="center" wrapText="1"/>
    </xf>
    <xf numFmtId="0" fontId="5" fillId="3" borderId="3" xfId="0" applyFont="1" applyFill="1" applyBorder="1" applyAlignment="1">
      <alignment horizontal="left" vertical="top" wrapText="1"/>
    </xf>
    <xf numFmtId="0" fontId="5" fillId="0" borderId="3" xfId="0" applyFont="1" applyBorder="1" applyAlignment="1">
      <alignment horizontal="center" vertical="center" wrapText="1"/>
    </xf>
    <xf numFmtId="0" fontId="5" fillId="0" borderId="3" xfId="0" applyFont="1" applyBorder="1"/>
    <xf numFmtId="0" fontId="5" fillId="0" borderId="3" xfId="0" applyFont="1" applyBorder="1" applyAlignment="1">
      <alignment horizontal="center"/>
    </xf>
    <xf numFmtId="0" fontId="7" fillId="0" borderId="0" xfId="0" applyFont="1" applyAlignment="1">
      <alignment horizontal="left" vertical="center"/>
    </xf>
    <xf numFmtId="0" fontId="5" fillId="0" borderId="0" xfId="0" applyFont="1" applyAlignment="1">
      <alignment horizontal="left" vertical="center"/>
    </xf>
    <xf numFmtId="0" fontId="7" fillId="2" borderId="3" xfId="20" applyFont="1" applyFill="1" applyBorder="1" applyAlignment="1">
      <alignment horizontal="center" vertical="center"/>
    </xf>
    <xf numFmtId="0" fontId="7" fillId="2" borderId="3" xfId="21" applyFont="1" applyFill="1" applyBorder="1" applyAlignment="1">
      <alignment horizontal="center" vertical="center" wrapText="1"/>
    </xf>
    <xf numFmtId="0" fontId="5" fillId="0" borderId="0" xfId="20" applyAlignment="1">
      <alignment vertical="center" wrapText="1"/>
    </xf>
    <xf numFmtId="0" fontId="9" fillId="0" borderId="0" xfId="21"/>
    <xf numFmtId="0" fontId="5" fillId="0" borderId="3" xfId="20" applyBorder="1" applyAlignment="1">
      <alignment horizontal="left" vertical="center" wrapText="1"/>
    </xf>
    <xf numFmtId="0" fontId="5" fillId="3" borderId="3" xfId="0" applyFont="1" applyFill="1" applyBorder="1" applyAlignment="1">
      <alignment horizontal="left" vertical="center" wrapText="1"/>
    </xf>
    <xf numFmtId="0" fontId="5" fillId="0" borderId="0" xfId="20" applyAlignment="1">
      <alignment horizontal="center" vertical="center" wrapText="1"/>
    </xf>
    <xf numFmtId="0" fontId="9" fillId="0" borderId="0" xfId="21" applyAlignment="1">
      <alignment horizontal="center"/>
    </xf>
    <xf numFmtId="0" fontId="7" fillId="0" borderId="0" xfId="0" applyFont="1" applyAlignment="1">
      <alignment vertical="center"/>
    </xf>
    <xf numFmtId="0" fontId="5" fillId="0" borderId="0" xfId="0" applyFont="1" applyAlignment="1">
      <alignment horizontal="center"/>
    </xf>
    <xf numFmtId="0" fontId="5" fillId="0" borderId="0" xfId="21" applyFont="1" applyAlignment="1">
      <alignment horizontal="center"/>
    </xf>
    <xf numFmtId="0" fontId="5" fillId="0" borderId="3" xfId="20" applyBorder="1" applyAlignment="1">
      <alignment vertical="center" wrapText="1"/>
    </xf>
    <xf numFmtId="0" fontId="9" fillId="0" borderId="3" xfId="0" applyFont="1" applyBorder="1" applyAlignment="1">
      <alignment horizontal="left" vertical="center" wrapText="1" indent="6"/>
    </xf>
    <xf numFmtId="0" fontId="5" fillId="0" borderId="12" xfId="20" applyBorder="1" applyAlignment="1">
      <alignment horizontal="left" vertical="center" wrapText="1"/>
    </xf>
    <xf numFmtId="0" fontId="5" fillId="0" borderId="5" xfId="20" applyBorder="1" applyAlignment="1">
      <alignment horizontal="left" vertical="center" wrapText="1"/>
    </xf>
    <xf numFmtId="0" fontId="5" fillId="0" borderId="8" xfId="20" applyBorder="1" applyAlignment="1">
      <alignment horizontal="left" vertical="center" wrapText="1"/>
    </xf>
    <xf numFmtId="0" fontId="5" fillId="3" borderId="8" xfId="0" applyFont="1" applyFill="1" applyBorder="1" applyAlignment="1">
      <alignment horizontal="left" vertical="top" wrapText="1"/>
    </xf>
    <xf numFmtId="0" fontId="5" fillId="0" borderId="0" xfId="21" applyFont="1" applyAlignment="1">
      <alignment horizontal="left"/>
    </xf>
    <xf numFmtId="0" fontId="5" fillId="0" borderId="0" xfId="21" applyFont="1"/>
    <xf numFmtId="0" fontId="26" fillId="0" borderId="0" xfId="20" applyFont="1" applyAlignment="1">
      <alignment horizontal="left" vertical="center" wrapText="1"/>
    </xf>
    <xf numFmtId="0" fontId="6" fillId="0" borderId="0" xfId="20" applyFont="1" applyAlignment="1">
      <alignment horizontal="left" vertical="center" wrapText="1"/>
    </xf>
    <xf numFmtId="0" fontId="6" fillId="0" borderId="0" xfId="0" applyFont="1" applyAlignment="1">
      <alignment horizontal="left" vertical="top" wrapText="1"/>
    </xf>
    <xf numFmtId="0" fontId="26" fillId="0" borderId="0" xfId="0" applyFont="1" applyAlignment="1">
      <alignment horizontal="left" vertical="center" wrapText="1"/>
    </xf>
    <xf numFmtId="0" fontId="0" fillId="0" borderId="0" xfId="0" applyAlignment="1">
      <alignment horizontal="left" wrapText="1"/>
    </xf>
    <xf numFmtId="0" fontId="13" fillId="0" borderId="0" xfId="0" applyFont="1" applyAlignment="1">
      <alignment horizontal="left" wrapText="1"/>
    </xf>
    <xf numFmtId="0" fontId="14" fillId="0" borderId="0" xfId="0" applyFont="1" applyAlignment="1">
      <alignment vertical="center"/>
    </xf>
    <xf numFmtId="0" fontId="36" fillId="6" borderId="0" xfId="0" applyFont="1" applyFill="1" applyAlignment="1">
      <alignment vertical="center"/>
    </xf>
    <xf numFmtId="0" fontId="5" fillId="0" borderId="0" xfId="0" applyFont="1" applyAlignment="1">
      <alignment vertical="center"/>
    </xf>
    <xf numFmtId="11" fontId="21" fillId="3" borderId="0" xfId="2" applyNumberFormat="1" applyFont="1" applyFill="1" applyAlignment="1">
      <alignment horizontal="left" vertical="center" wrapText="1"/>
    </xf>
    <xf numFmtId="0" fontId="21" fillId="3" borderId="0" xfId="2" applyFont="1" applyFill="1" applyAlignment="1">
      <alignment horizontal="center"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20" fillId="4" borderId="4" xfId="13" applyFont="1" applyFill="1" applyBorder="1"/>
    <xf numFmtId="0" fontId="20" fillId="4" borderId="5" xfId="13" applyFont="1" applyFill="1" applyBorder="1"/>
    <xf numFmtId="0" fontId="6" fillId="3" borderId="4" xfId="13" applyFont="1" applyFill="1" applyBorder="1"/>
    <xf numFmtId="0" fontId="6" fillId="3" borderId="5" xfId="13" applyFont="1" applyFill="1" applyBorder="1"/>
    <xf numFmtId="0" fontId="6" fillId="3" borderId="4" xfId="13" applyFont="1" applyFill="1" applyBorder="1" applyAlignment="1">
      <alignment wrapText="1"/>
    </xf>
    <xf numFmtId="0" fontId="6" fillId="3" borderId="5" xfId="13" applyFont="1" applyFill="1" applyBorder="1" applyAlignment="1">
      <alignment wrapText="1"/>
    </xf>
    <xf numFmtId="0" fontId="6" fillId="3" borderId="0" xfId="13" applyFont="1" applyFill="1" applyAlignment="1">
      <alignment wrapText="1"/>
    </xf>
    <xf numFmtId="0" fontId="6" fillId="3" borderId="4" xfId="13" applyFont="1" applyFill="1" applyBorder="1" applyAlignment="1">
      <alignment horizontal="center"/>
    </xf>
    <xf numFmtId="0" fontId="6" fillId="3" borderId="5" xfId="13" applyFont="1" applyFill="1" applyBorder="1" applyAlignment="1">
      <alignment horizontal="center"/>
    </xf>
  </cellXfs>
  <cellStyles count="25">
    <cellStyle name="Normal" xfId="0" builtinId="0"/>
    <cellStyle name="Normal 10" xfId="11" xr:uid="{00000000-0005-0000-0000-000001000000}"/>
    <cellStyle name="Normal 10 2" xfId="13" xr:uid="{00000000-0005-0000-0000-000002000000}"/>
    <cellStyle name="Normal 10 2 2" xfId="19" xr:uid="{00000000-0005-0000-0000-000003000000}"/>
    <cellStyle name="Normal 10 3" xfId="18" xr:uid="{00000000-0005-0000-0000-000004000000}"/>
    <cellStyle name="Normal 11" xfId="16" xr:uid="{00000000-0005-0000-0000-000005000000}"/>
    <cellStyle name="Normal 12" xfId="22" xr:uid="{5B1A5802-9C8E-4922-AA8C-20AC7AAF83AC}"/>
    <cellStyle name="Normal 12 2" xfId="23" xr:uid="{E4CA24CD-F3AE-45A9-B11F-0733DD290187}"/>
    <cellStyle name="Normal 12 2 2" xfId="24" xr:uid="{31305850-CE21-4003-BD94-8616BC24617C}"/>
    <cellStyle name="Normal 2" xfId="1" xr:uid="{00000000-0005-0000-0000-000006000000}"/>
    <cellStyle name="Normal 2 2" xfId="2" xr:uid="{00000000-0005-0000-0000-000007000000}"/>
    <cellStyle name="Normal 2_Synthèse_" xfId="10" xr:uid="{00000000-0005-0000-0000-000008000000}"/>
    <cellStyle name="Normal 3" xfId="3" xr:uid="{00000000-0005-0000-0000-000009000000}"/>
    <cellStyle name="Normal 4" xfId="4" xr:uid="{00000000-0005-0000-0000-00000A000000}"/>
    <cellStyle name="Normal 5" xfId="5" xr:uid="{00000000-0005-0000-0000-00000B000000}"/>
    <cellStyle name="Normal 6" xfId="6" xr:uid="{00000000-0005-0000-0000-00000C000000}"/>
    <cellStyle name="Normal 7" xfId="7" xr:uid="{00000000-0005-0000-0000-00000D000000}"/>
    <cellStyle name="Normal 8" xfId="8" xr:uid="{00000000-0005-0000-0000-00000E000000}"/>
    <cellStyle name="Normal 9" xfId="9" xr:uid="{00000000-0005-0000-0000-00000F000000}"/>
    <cellStyle name="Normal 9 2" xfId="15" xr:uid="{00000000-0005-0000-0000-000010000000}"/>
    <cellStyle name="Normal 9 3" xfId="14" xr:uid="{00000000-0005-0000-0000-000011000000}"/>
    <cellStyle name="Normal 9 4" xfId="17" xr:uid="{00000000-0005-0000-0000-000012000000}"/>
    <cellStyle name="Normal_AR Accès PM" xfId="20" xr:uid="{446CFDB8-22B3-43DB-801E-219A32C0038A}"/>
    <cellStyle name="Normal_FluxSI_Infra_1910201" xfId="21" xr:uid="{659E2676-8B6A-4C94-B75F-9F518EA410DD}"/>
    <cellStyle name="Normal_Synthèse_" xfId="12" xr:uid="{00000000-0005-0000-0000-000013000000}"/>
  </cellStyles>
  <dxfs count="61">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indexed="65"/>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Verdana"/>
        <family val="2"/>
        <scheme val="none"/>
      </font>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numFmt numFmtId="15" formatCode="0.00E+00"/>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alignment horizontal="left" vertical="center" textRotation="0" wrapText="1" indent="0" justifyLastLine="0" shrinkToFit="0" readingOrder="0"/>
    </dxf>
    <dxf>
      <font>
        <b val="0"/>
        <i val="0"/>
        <strike val="0"/>
        <condense val="0"/>
        <extend val="0"/>
        <outline val="0"/>
        <shadow val="0"/>
        <u val="none"/>
        <vertAlign val="baseline"/>
        <sz val="8"/>
        <color auto="1"/>
        <name val="Verdana"/>
        <family val="2"/>
        <scheme val="none"/>
      </font>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dxf>
    <dxf>
      <fill>
        <patternFill patternType="none">
          <fgColor indexed="64"/>
          <bgColor auto="1"/>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ORINN~1\AppData\Local\Temp\pid-15648\20220908_Flux%20interop%20PM%2032-1.xlsx" TargetMode="External"/><Relationship Id="rId1" Type="http://schemas.openxmlformats.org/officeDocument/2006/relationships/externalLinkPath" Target="file:///C:\Users\CORINN~1\AppData\Local\Temp\pid-15648\20220908_Flux%20interop%20PM%203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égende"/>
      <sheetName val="Règles de nommage"/>
      <sheetName val="Synthèse"/>
      <sheetName val="Dictionnaire"/>
      <sheetName val="IPE_V3.2"/>
      <sheetName val="Cmd_PB"/>
      <sheetName val="AR_Cmd_PB"/>
      <sheetName val="CR_Cmd_PB"/>
      <sheetName val="Annulation_PB"/>
      <sheetName val="AR_Annulation_PB"/>
      <sheetName val="Cmd_ExtU_PM"/>
      <sheetName val="AR_Cmd_ExtU_PM"/>
      <sheetName val="CR_Cmd_ExtU_PM"/>
      <sheetName val="CR_MAD_Pm_V3.2"/>
      <sheetName val="DeltaIPE3.2"/>
      <sheetName val="HistoIPE3.2"/>
      <sheetName val="CPN_V3.2"/>
      <sheetName val="DeltaCPN_V3.2"/>
      <sheetName val="HistoCPN_V3.2"/>
      <sheetName val="Cmd_Info_Pm_V3.2"/>
      <sheetName val="AR_Cmd_Info_Pm_V3.2"/>
      <sheetName val="AR MAD PM V3.2"/>
      <sheetName val="Notif_Interv_Prev_V3.2"/>
      <sheetName val="CR_InfoSyndic_V3.2"/>
      <sheetName val="Notif_Adduction_V3.2"/>
      <sheetName val="CR_NotifAdduction_V3.2"/>
      <sheetName val="Cmd_AnnRes_Pm_V3.2"/>
      <sheetName val="CR_Annulation_Pm_V3.2"/>
      <sheetName val="20220908_Flux interop PM 3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B8EF81-6EFF-4BBE-9AEA-8D390A839EF0}" name="Dico2" displayName="Dico2" ref="A1:AA219" totalsRowCount="1" headerRowDxfId="60" dataDxfId="59">
  <autoFilter ref="A1:AA218" xr:uid="{A0B8EF81-6EFF-4BBE-9AEA-8D390A839EF0}"/>
  <sortState xmlns:xlrd2="http://schemas.microsoft.com/office/spreadsheetml/2017/richdata2" ref="A2:AA218">
    <sortCondition ref="A1:A218"/>
  </sortState>
  <tableColumns count="27">
    <tableColumn id="1" xr3:uid="{A4A8E01A-2BA9-42E4-901F-0DEA0FEFC793}" name="Nom du champ" totalsRowLabel="Total" dataDxfId="58" totalsRowDxfId="57" dataCellStyle="Normal 2 2"/>
    <tableColumn id="2" xr3:uid="{58F7B35D-A88E-4F93-B4A9-4848481BD05B}" name="Format du champ" dataDxfId="56" totalsRowDxfId="55" dataCellStyle="Normal 2 2"/>
    <tableColumn id="3" xr3:uid="{BC6B540E-14D9-4A84-9440-768A2DA99678}" name="Nom version précédente" dataDxfId="54"/>
    <tableColumn id="4" xr3:uid="{053AE18A-7560-40C9-83EE-EB21C62A8351}" name="IPE" totalsRowFunction="custom" dataDxfId="53" totalsRowDxfId="52">
      <calculatedColumnFormula>IF(_xlfn.XLOOKUP(Dico2[[#This Row],[Nom du champ]],[1]!IPE[Donnée],[1]!IPE[Donnée],"",0,1)="","","X")</calculatedColumnFormula>
      <totalsRowFormula>COUNTIF(Dico2[IPE],"X")</totalsRowFormula>
    </tableColumn>
    <tableColumn id="5" xr3:uid="{975A481E-A03C-49D8-AADF-BAD0FC01150E}" name="Cmd_PB" totalsRowFunction="custom" dataDxfId="51" totalsRowDxfId="50">
      <calculatedColumnFormula>IF(_xlfn.XLOOKUP(Dico2[[#This Row],[Nom du champ]],[1]!CmdPB[Donnée],[1]!CmdPB[Donnée],"",0,1)="","","X")</calculatedColumnFormula>
      <totalsRowFormula>COUNTIF(Dico2[Cmd_PB],"X")</totalsRowFormula>
    </tableColumn>
    <tableColumn id="6" xr3:uid="{2D80FE5D-5DB5-4BA2-B46E-434C4BD8C575}" name="AR_Cmd_PB" totalsRowFunction="custom" dataDxfId="49" totalsRowDxfId="48">
      <calculatedColumnFormula>IF(_xlfn.XLOOKUP(Dico2[[#This Row],[Nom du champ]],[1]!ARcmdPB[Donnée],[1]!ARcmdPB[Donnée],"",0,1)="","","X")</calculatedColumnFormula>
      <totalsRowFormula>COUNTIF(Dico2[AR_Cmd_PB],"X")</totalsRowFormula>
    </tableColumn>
    <tableColumn id="7" xr3:uid="{0C4CDD52-2170-46C2-BF82-474BB8827A05}" name="CR_Cmd_PB" totalsRowFunction="custom" dataDxfId="47" totalsRowDxfId="46">
      <calculatedColumnFormula>IF(_xlfn.XLOOKUP(Dico2[[#This Row],[Nom du champ]],[1]!CRcmdPB[Donnée],[1]!CRcmdPB[Donnée],"",0,1)="","","X")</calculatedColumnFormula>
      <totalsRowFormula>COUNTIF(Dico2[CR_Cmd_PB],"X")</totalsRowFormula>
    </tableColumn>
    <tableColumn id="8" xr3:uid="{DA0DBFF5-F428-4736-8954-DE89C700FA19}" name="Annulation_PB" totalsRowFunction="custom" dataDxfId="45" totalsRowDxfId="44">
      <calculatedColumnFormula>IF(_xlfn.XLOOKUP(Dico2[[#This Row],[Nom du champ]],[1]!AnnulationPB[Donnée],[1]!AnnulationPB[Donnée],"",0,1)="","","X")</calculatedColumnFormula>
      <totalsRowFormula>COUNTIF(Dico2[Annulation_PB],"X")</totalsRowFormula>
    </tableColumn>
    <tableColumn id="9" xr3:uid="{12E09B52-6420-4224-ABB1-9A0825412C07}" name="AR_Annulation_PB" totalsRowFunction="custom" dataDxfId="43" totalsRowDxfId="42">
      <calculatedColumnFormula>IF(_xlfn.XLOOKUP(Dico2[[#This Row],[Nom du champ]],[1]!ARannulationPB[Donnée],[1]!ARannulationPB[Donnée],"",0,1)="","","X")</calculatedColumnFormula>
      <totalsRowFormula>COUNTIF(Dico2[AR_Annulation_PB],"X")</totalsRowFormula>
    </tableColumn>
    <tableColumn id="10" xr3:uid="{BC00CDDF-905B-4718-ACE3-B8235B6F61A7}" name="Cmd_extU_PM" totalsRowFunction="custom" dataDxfId="41" totalsRowDxfId="40">
      <calculatedColumnFormula>IF(_xlfn.XLOOKUP(Dico2[[#This Row],[Nom du champ]],[1]!CmdExtU[Donnée],[1]!CmdExtU[Donnée],"",0,1)="","","X")</calculatedColumnFormula>
      <totalsRowFormula>COUNTIF(Dico2[Cmd_extU_PM],"X")</totalsRowFormula>
    </tableColumn>
    <tableColumn id="11" xr3:uid="{E98F795F-1213-4138-979E-713FD11AA22D}" name="AR_Cmd_ExtU_PM" totalsRowFunction="custom" dataDxfId="39" totalsRowDxfId="38">
      <calculatedColumnFormula>IF(_xlfn.XLOOKUP(Dico2[[#This Row],[Nom du champ]],[1]!ARCmdExtU[Donnée],[1]!ARCmdExtU[Donnée],"",0,1)="","","X")</calculatedColumnFormula>
      <totalsRowFormula>COUNTIF(Dico2[AR_Cmd_ExtU_PM],"X")</totalsRowFormula>
    </tableColumn>
    <tableColumn id="27" xr3:uid="{0F739AE4-E69D-4D99-BC63-76888ABD8064}" name="CR_Cmd_ExtU_PM" totalsRowFunction="custom" dataDxfId="37" totalsRowDxfId="36" dataCellStyle="Normal 12">
      <calculatedColumnFormula>IF(_xlfn.XLOOKUP(Dico2[[#This Row],[Nom du champ]],[1]!CRCmdExtU[Donnée],[1]!CRCmdExtU[Donnée],"",0,1)="","","X")</calculatedColumnFormula>
      <totalsRowFormula>COUNTIF(Dico2[CR_Cmd_ExtU_PM],"X")</totalsRowFormula>
    </tableColumn>
    <tableColumn id="12" xr3:uid="{C6F32711-B0F7-4400-AC63-A7E8CFC050FA}" name="CR_MAD_PM" totalsRowFunction="custom" dataDxfId="35" totalsRowDxfId="34">
      <calculatedColumnFormula>IF(_xlfn.XLOOKUP(Dico2[[#This Row],[Nom du champ]],[1]!CRMad[Donnée],[1]!CRMad[Donnée],"",0,1)="","","X")</calculatedColumnFormula>
      <totalsRowFormula>COUNTIF(Dico2[CR_MAD_PM],"X")</totalsRowFormula>
    </tableColumn>
    <tableColumn id="13" xr3:uid="{1AC3C9C4-A7C6-478E-8383-745A830BD25F}" name="DeltaIPE" totalsRowFunction="custom" dataDxfId="33" totalsRowDxfId="32">
      <calculatedColumnFormula>IF(_xlfn.XLOOKUP(Dico2[[#This Row],[Nom du champ]],[1]!DeltaIPE[Donnée],[1]!DeltaIPE[Donnée],"",0,1)="","","X")</calculatedColumnFormula>
      <totalsRowFormula>COUNTIF(Dico2[DeltaIPE],"X")</totalsRowFormula>
    </tableColumn>
    <tableColumn id="14" xr3:uid="{DCF37E90-4E91-47C5-AEEB-2E12F4292638}" name="HistoIPE" totalsRowFunction="custom" dataDxfId="31" totalsRowDxfId="30">
      <calculatedColumnFormula>IF(_xlfn.XLOOKUP(Dico2[[#This Row],[Nom du champ]],[1]!HistoIPE[Donnée],[1]!HistoIPE[Donnée],"",0,1)="","","X")</calculatedColumnFormula>
      <totalsRowFormula>COUNTIF(Dico2[HistoIPE],"X")</totalsRowFormula>
    </tableColumn>
    <tableColumn id="15" xr3:uid="{E94D494A-D867-4C59-9021-41E5E7C90AE5}" name="CPN" totalsRowFunction="custom" dataDxfId="29" totalsRowDxfId="28">
      <calculatedColumnFormula>IF(_xlfn.XLOOKUP(Dico2[[#This Row],[Nom du champ]],[1]!CPN[Donnée],[1]!CPN[Donnée],"",0,1)="","","X")</calculatedColumnFormula>
      <totalsRowFormula>COUNTIF(Dico2[CPN],"X")</totalsRowFormula>
    </tableColumn>
    <tableColumn id="16" xr3:uid="{974D18AE-9945-4879-9F27-5FDE874A97E5}" name="DeltaCPN" totalsRowFunction="custom" dataDxfId="27" totalsRowDxfId="26">
      <calculatedColumnFormula>IF(_xlfn.XLOOKUP(Dico2[[#This Row],[Nom du champ]],[1]!DeltaCPN[Donnée],[1]!DeltaCPN[Donnée],"",0,1)="","","X")</calculatedColumnFormula>
      <totalsRowFormula>COUNTIF(Dico2[DeltaCPN],"X")</totalsRowFormula>
    </tableColumn>
    <tableColumn id="17" xr3:uid="{90470C30-2639-4881-8C20-C921FC27EB10}" name="HistoCPN" totalsRowFunction="custom" dataDxfId="25" totalsRowDxfId="24">
      <calculatedColumnFormula>IF(_xlfn.XLOOKUP(Dico2[[#This Row],[Nom du champ]],[1]!HistoCPN[Donnée],[1]!HistoCPN[Donnée],"",0,1)="","","X")</calculatedColumnFormula>
      <totalsRowFormula>COUNTIF(Dico2[HistoCPN],"X")</totalsRowFormula>
    </tableColumn>
    <tableColumn id="18" xr3:uid="{28290BD7-D146-403F-AD6B-59B756B49B7C}" name="Cmd_Info_Pm" totalsRowFunction="custom" dataDxfId="23" totalsRowDxfId="22">
      <calculatedColumnFormula>IF(_xlfn.XLOOKUP(Dico2[[#This Row],[Nom du champ]],[1]!CmdinfoPM[Donnée],[1]!CmdinfoPM[Donnée],"",0,1)="","","X")</calculatedColumnFormula>
      <totalsRowFormula>COUNTIF(Dico2[Cmd_Info_Pm],"X")</totalsRowFormula>
    </tableColumn>
    <tableColumn id="19" xr3:uid="{E5965770-B774-4027-8B16-82CF6F2F53C9}" name="AR_Cmd_Info_Pm" totalsRowFunction="custom" dataDxfId="21" totalsRowDxfId="20">
      <calculatedColumnFormula>IF(_xlfn.XLOOKUP(Dico2[[#This Row],[Nom du champ]],[1]!ARCmdInfoPM[Donnée],[1]!ARCmdInfoPM[Donnée],"",0,1)="","","X")</calculatedColumnFormula>
      <totalsRowFormula>COUNTIF(Dico2[AR_Cmd_Info_Pm],"X")</totalsRowFormula>
    </tableColumn>
    <tableColumn id="20" xr3:uid="{4CE1096F-BED4-4F68-86C8-DDFAADE01CCC}" name="AR_MAD_PM" totalsRowFunction="custom" dataDxfId="19" totalsRowDxfId="18">
      <calculatedColumnFormula>IF(_xlfn.XLOOKUP(Dico2[[#This Row],[Nom du champ]],[1]!ARMad[Donnée],[1]!ARMad[Donnée],"",0,1)="","","X")</calculatedColumnFormula>
      <totalsRowFormula>COUNTIF(Dico2[AR_MAD_PM],"X")</totalsRowFormula>
    </tableColumn>
    <tableColumn id="21" xr3:uid="{048567DB-AB0D-4006-9F8C-6078897A21B3}" name="Notif_Interv_Prev" totalsRowFunction="custom" dataDxfId="17" totalsRowDxfId="16">
      <calculatedColumnFormula>IF(_xlfn.XLOOKUP(Dico2[[#This Row],[Nom du champ]],[1]!NotifPrev[Donnée],[1]!NotifPrev[Donnée],"",0,1)="","","X")</calculatedColumnFormula>
      <totalsRowFormula>COUNTIF(Dico2[Notif_Interv_Prev],"X")</totalsRowFormula>
    </tableColumn>
    <tableColumn id="22" xr3:uid="{98A7F8A6-B442-4790-9BE9-E8C6996F4FAE}" name="CR_InfoSyndic" totalsRowFunction="custom" dataDxfId="15" totalsRowDxfId="14">
      <calculatedColumnFormula>IF(_xlfn.XLOOKUP(Dico2[[#This Row],[Nom du champ]],[1]!CRInfoSyndic[Donnée],[1]!CRInfoSyndic[Donnée],"",0,1)="","","X")</calculatedColumnFormula>
      <totalsRowFormula>COUNTIF(Dico2[CR_InfoSyndic],"X")</totalsRowFormula>
    </tableColumn>
    <tableColumn id="23" xr3:uid="{A5080D50-1C39-473D-9D74-986B3B064C8A}" name="Notif_Adduction" totalsRowFunction="custom" dataDxfId="13" totalsRowDxfId="12">
      <calculatedColumnFormula>IF(_xlfn.XLOOKUP(Dico2[[#This Row],[Nom du champ]],[1]!Addu[Donnée],[1]!Addu[Donnée],"",0,1)="","","X")</calculatedColumnFormula>
      <totalsRowFormula>COUNTIF(Dico2[Notif_Adduction],"X")</totalsRowFormula>
    </tableColumn>
    <tableColumn id="24" xr3:uid="{E674DB6C-E5E5-4179-A375-F55A77291807}" name="CR_NotifAdduction" totalsRowFunction="custom" dataDxfId="11" totalsRowDxfId="10">
      <calculatedColumnFormula>IF(_xlfn.XLOOKUP(Dico2[[#This Row],[Nom du champ]],[1]!CRAddu[Donnée],[1]!CRAddu[Donnée],"",0,1)="","","X")</calculatedColumnFormula>
      <totalsRowFormula>COUNTIF(Dico2[CR_NotifAdduction],"X")</totalsRowFormula>
    </tableColumn>
    <tableColumn id="25" xr3:uid="{BA3253D3-E8B0-4A34-AC11-3593F73339D7}" name="Cmd_AnnRes_Pm" totalsRowFunction="custom" dataDxfId="9" totalsRowDxfId="8">
      <calculatedColumnFormula>IF(_xlfn.XLOOKUP(Dico2[[#This Row],[Nom du champ]],[1]!CmdAnn[Donnée],[1]!CmdAnn[Donnée],"",0,1)="","","X")</calculatedColumnFormula>
      <totalsRowFormula>COUNTIF(Dico2[Cmd_AnnRes_Pm],"X")</totalsRowFormula>
    </tableColumn>
    <tableColumn id="26" xr3:uid="{7A98B40F-B9DA-4F7C-945A-A39A3A427554}" name="CR_Annulation_Pm" totalsRowFunction="custom" dataDxfId="7" totalsRowDxfId="6">
      <calculatedColumnFormula>IF(_xlfn.XLOOKUP(Dico2[[#This Row],[Nom du champ]],[1]!CRAnnu[Donnée],[1]!CRAnnu[Donnée],"",0,1)="","","X")</calculatedColumnFormula>
      <totalsRowFormula>COUNTIF(Dico2[CR_Annulation_Pm],"X")</totalsRowFormula>
    </tableColumn>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2.6"/>
  <cols>
    <col min="1" max="1" width="26.6328125" bestFit="1" customWidth="1"/>
    <col min="2" max="2" width="7.08984375" customWidth="1"/>
    <col min="3" max="3" width="65.90625" bestFit="1" customWidth="1"/>
    <col min="4" max="4" width="23.90625" bestFit="1" customWidth="1"/>
  </cols>
  <sheetData>
    <row r="1" spans="1:4">
      <c r="A1" s="14" t="s">
        <v>115</v>
      </c>
    </row>
    <row r="2" spans="1:4">
      <c r="B2" t="s">
        <v>64</v>
      </c>
      <c r="C2" t="s">
        <v>87</v>
      </c>
    </row>
    <row r="3" spans="1:4">
      <c r="B3" t="s">
        <v>65</v>
      </c>
      <c r="C3" t="s">
        <v>66</v>
      </c>
    </row>
    <row r="4" spans="1:4">
      <c r="B4" t="s">
        <v>57</v>
      </c>
      <c r="C4" t="s">
        <v>114</v>
      </c>
    </row>
    <row r="5" spans="1:4">
      <c r="B5" t="s">
        <v>54</v>
      </c>
      <c r="C5" t="s">
        <v>61</v>
      </c>
    </row>
    <row r="6" spans="1:4">
      <c r="B6" t="s">
        <v>39</v>
      </c>
      <c r="C6" t="s">
        <v>60</v>
      </c>
    </row>
    <row r="7" spans="1:4">
      <c r="B7" t="s">
        <v>45</v>
      </c>
      <c r="C7" t="s">
        <v>59</v>
      </c>
    </row>
    <row r="8" spans="1:4">
      <c r="B8" t="s">
        <v>43</v>
      </c>
      <c r="C8" t="s">
        <v>58</v>
      </c>
    </row>
    <row r="11" spans="1:4">
      <c r="A11" s="14" t="s">
        <v>117</v>
      </c>
      <c r="C11" s="14" t="s">
        <v>118</v>
      </c>
    </row>
    <row r="12" spans="1:4">
      <c r="A12" t="s">
        <v>64</v>
      </c>
      <c r="B12" t="s">
        <v>123</v>
      </c>
      <c r="C12" t="s">
        <v>88</v>
      </c>
      <c r="D12" t="s">
        <v>128</v>
      </c>
    </row>
    <row r="13" spans="1:4">
      <c r="A13" t="s">
        <v>89</v>
      </c>
      <c r="B13" t="s">
        <v>123</v>
      </c>
      <c r="C13" t="s">
        <v>126</v>
      </c>
      <c r="D13" t="s">
        <v>129</v>
      </c>
    </row>
    <row r="14" spans="1:4">
      <c r="A14" t="s">
        <v>90</v>
      </c>
      <c r="B14" t="s">
        <v>124</v>
      </c>
      <c r="C14" t="s">
        <v>91</v>
      </c>
    </row>
    <row r="15" spans="1:4">
      <c r="A15" t="s">
        <v>92</v>
      </c>
      <c r="B15" t="s">
        <v>123</v>
      </c>
      <c r="C15" t="s">
        <v>93</v>
      </c>
    </row>
    <row r="16" spans="1:4">
      <c r="A16" t="s">
        <v>94</v>
      </c>
      <c r="B16" t="s">
        <v>123</v>
      </c>
      <c r="C16" t="s">
        <v>95</v>
      </c>
    </row>
    <row r="17" spans="1:3">
      <c r="A17" t="s">
        <v>96</v>
      </c>
      <c r="B17" t="s">
        <v>124</v>
      </c>
      <c r="C17" t="s">
        <v>97</v>
      </c>
    </row>
    <row r="18" spans="1:3">
      <c r="A18" t="s">
        <v>131</v>
      </c>
      <c r="B18" t="s">
        <v>123</v>
      </c>
      <c r="C18" t="s">
        <v>132</v>
      </c>
    </row>
    <row r="19" spans="1:3">
      <c r="A19" t="s">
        <v>98</v>
      </c>
      <c r="B19" t="s">
        <v>124</v>
      </c>
      <c r="C19" t="s">
        <v>99</v>
      </c>
    </row>
    <row r="20" spans="1:3">
      <c r="A20" t="s">
        <v>100</v>
      </c>
      <c r="B20" t="s">
        <v>124</v>
      </c>
      <c r="C20" t="s">
        <v>108</v>
      </c>
    </row>
    <row r="21" spans="1:3">
      <c r="A21" t="s">
        <v>101</v>
      </c>
      <c r="B21" t="s">
        <v>123</v>
      </c>
      <c r="C21" t="s">
        <v>109</v>
      </c>
    </row>
    <row r="22" spans="1:3">
      <c r="A22" t="s">
        <v>102</v>
      </c>
      <c r="B22" t="s">
        <v>124</v>
      </c>
      <c r="C22" s="15" t="s">
        <v>119</v>
      </c>
    </row>
    <row r="23" spans="1:3">
      <c r="A23" t="s">
        <v>103</v>
      </c>
      <c r="B23" t="s">
        <v>123</v>
      </c>
      <c r="C23" s="15" t="s">
        <v>119</v>
      </c>
    </row>
    <row r="24" spans="1:3">
      <c r="A24" t="s">
        <v>104</v>
      </c>
      <c r="B24" t="s">
        <v>124</v>
      </c>
      <c r="C24" t="s">
        <v>110</v>
      </c>
    </row>
    <row r="25" spans="1:3">
      <c r="A25" t="s">
        <v>105</v>
      </c>
      <c r="B25" t="s">
        <v>123</v>
      </c>
      <c r="C25" t="s">
        <v>112</v>
      </c>
    </row>
    <row r="26" spans="1:3">
      <c r="A26" t="s">
        <v>106</v>
      </c>
      <c r="B26" t="s">
        <v>123</v>
      </c>
      <c r="C26" t="s">
        <v>111</v>
      </c>
    </row>
    <row r="27" spans="1:3">
      <c r="A27" t="s">
        <v>121</v>
      </c>
      <c r="B27" t="s">
        <v>123</v>
      </c>
      <c r="C27" t="s">
        <v>122</v>
      </c>
    </row>
    <row r="28" spans="1:3">
      <c r="A28" t="s">
        <v>107</v>
      </c>
      <c r="B28" t="s">
        <v>123</v>
      </c>
      <c r="C28" t="s">
        <v>113</v>
      </c>
    </row>
    <row r="31" spans="1:3" ht="13.2" thickBot="1">
      <c r="A31" s="14" t="s">
        <v>116</v>
      </c>
    </row>
    <row r="32" spans="1:3" ht="13.2" thickBot="1">
      <c r="A32" s="3" t="s">
        <v>56</v>
      </c>
      <c r="B32" s="1"/>
      <c r="C32" s="1" t="s">
        <v>62</v>
      </c>
    </row>
    <row r="33" spans="1:3" ht="13.2" thickBot="1">
      <c r="A33" s="2" t="s">
        <v>55</v>
      </c>
      <c r="B33" s="1"/>
      <c r="C33" s="1" t="s">
        <v>63</v>
      </c>
    </row>
    <row r="35" spans="1:3">
      <c r="A35" s="277" t="s">
        <v>125</v>
      </c>
      <c r="B35" s="277"/>
      <c r="C35" s="277"/>
    </row>
    <row r="36" spans="1:3">
      <c r="A36" s="277"/>
      <c r="B36" s="277"/>
      <c r="C36" s="277"/>
    </row>
  </sheetData>
  <mergeCells count="1">
    <mergeCell ref="A35:C36"/>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election activeCell="B3" sqref="B3"/>
    </sheetView>
  </sheetViews>
  <sheetFormatPr baseColWidth="10" defaultRowHeight="12.6"/>
  <cols>
    <col min="1" max="3" width="25.6328125" style="154" customWidth="1"/>
    <col min="4" max="4" width="48.26953125" style="154" customWidth="1"/>
    <col min="5" max="16384" width="10.90625" style="154"/>
  </cols>
  <sheetData>
    <row r="1" spans="1:4" ht="13.2">
      <c r="A1" s="155" t="s">
        <v>51</v>
      </c>
      <c r="B1" s="155" t="s">
        <v>50</v>
      </c>
      <c r="C1" s="155" t="s">
        <v>52</v>
      </c>
      <c r="D1" s="140" t="s">
        <v>567</v>
      </c>
    </row>
    <row r="2" spans="1:4" ht="39.6">
      <c r="A2" s="156" t="s">
        <v>571</v>
      </c>
      <c r="B2" s="157" t="s">
        <v>363</v>
      </c>
      <c r="C2" s="158" t="s">
        <v>584</v>
      </c>
      <c r="D2" s="157" t="s">
        <v>603</v>
      </c>
    </row>
    <row r="3" spans="1:4" ht="39.6">
      <c r="A3" s="156" t="s">
        <v>582</v>
      </c>
      <c r="B3" s="157" t="s">
        <v>363</v>
      </c>
      <c r="C3" s="158" t="s">
        <v>39</v>
      </c>
      <c r="D3" s="157" t="s">
        <v>602</v>
      </c>
    </row>
    <row r="4" spans="1:4" ht="26.4">
      <c r="A4" s="156" t="s">
        <v>598</v>
      </c>
      <c r="B4" s="157" t="s">
        <v>674</v>
      </c>
      <c r="C4" s="158" t="s">
        <v>39</v>
      </c>
      <c r="D4" s="159"/>
    </row>
    <row r="5" spans="1:4" ht="13.2">
      <c r="A5" s="156" t="s">
        <v>599</v>
      </c>
      <c r="B5" s="157" t="s">
        <v>587</v>
      </c>
      <c r="C5" s="158" t="s">
        <v>39</v>
      </c>
      <c r="D5" s="159"/>
    </row>
    <row r="6" spans="1:4" ht="26.4">
      <c r="A6" s="160" t="s">
        <v>600</v>
      </c>
      <c r="B6" s="157" t="s">
        <v>574</v>
      </c>
      <c r="C6" s="161" t="s">
        <v>601</v>
      </c>
      <c r="D6" s="160"/>
    </row>
    <row r="7" spans="1:4" ht="13.2">
      <c r="A7" s="147"/>
      <c r="B7" s="146"/>
      <c r="C7" s="146"/>
      <c r="D7" s="147"/>
    </row>
    <row r="8" spans="1:4" ht="13.2">
      <c r="A8" s="147"/>
      <c r="B8" s="146"/>
      <c r="C8" s="146"/>
      <c r="D8" s="147"/>
    </row>
    <row r="9" spans="1:4" ht="13.2">
      <c r="A9" s="147"/>
      <c r="B9" s="146"/>
      <c r="C9" s="146"/>
      <c r="D9" s="147"/>
    </row>
    <row r="10" spans="1:4" ht="13.2">
      <c r="A10" s="162" t="s">
        <v>570</v>
      </c>
      <c r="B10" s="146"/>
      <c r="C10" s="146"/>
      <c r="D10" s="147"/>
    </row>
    <row r="11" spans="1:4" ht="13.2">
      <c r="A11" s="147"/>
      <c r="B11" s="146"/>
      <c r="C11" s="146"/>
      <c r="D11" s="147"/>
    </row>
    <row r="12" spans="1:4" ht="13.2">
      <c r="A12" s="147"/>
      <c r="B12" s="146"/>
      <c r="C12" s="146"/>
      <c r="D12" s="147"/>
    </row>
    <row r="14" spans="1:4">
      <c r="A14" s="37" t="s">
        <v>596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8E2C-C379-49C9-AF84-31C2BC029AAB}">
  <dimension ref="A1:C15"/>
  <sheetViews>
    <sheetView workbookViewId="0">
      <selection activeCell="A10" sqref="A10"/>
    </sheetView>
  </sheetViews>
  <sheetFormatPr baseColWidth="10" defaultColWidth="11" defaultRowHeight="12.6"/>
  <cols>
    <col min="1" max="1" width="34.7265625" style="203" customWidth="1"/>
    <col min="2" max="2" width="36.36328125" style="203" customWidth="1"/>
    <col min="3" max="3" width="19.6328125" style="207" bestFit="1" customWidth="1"/>
    <col min="4" max="16384" width="11" style="203"/>
  </cols>
  <sheetData>
    <row r="1" spans="1:3">
      <c r="A1" s="246" t="s">
        <v>51</v>
      </c>
      <c r="B1" s="246" t="s">
        <v>50</v>
      </c>
      <c r="C1" s="246" t="s">
        <v>52</v>
      </c>
    </row>
    <row r="2" spans="1:3" s="204" customFormat="1">
      <c r="A2" s="247" t="s">
        <v>177</v>
      </c>
      <c r="B2" s="248" t="s">
        <v>363</v>
      </c>
      <c r="C2" s="249" t="s">
        <v>39</v>
      </c>
    </row>
    <row r="3" spans="1:3" s="204" customFormat="1">
      <c r="A3" s="247" t="s">
        <v>190</v>
      </c>
      <c r="B3" s="248" t="s">
        <v>575</v>
      </c>
      <c r="C3" s="249" t="s">
        <v>39</v>
      </c>
    </row>
    <row r="4" spans="1:3" s="204" customFormat="1">
      <c r="A4" s="247" t="s">
        <v>764</v>
      </c>
      <c r="B4" s="247" t="s">
        <v>49</v>
      </c>
      <c r="C4" s="249" t="s">
        <v>39</v>
      </c>
    </row>
    <row r="5" spans="1:3" s="204" customFormat="1">
      <c r="A5" s="247" t="s">
        <v>758</v>
      </c>
      <c r="B5" s="248" t="s">
        <v>363</v>
      </c>
      <c r="C5" s="249" t="s">
        <v>39</v>
      </c>
    </row>
    <row r="6" spans="1:3" s="154" customFormat="1">
      <c r="A6" s="250" t="s">
        <v>762</v>
      </c>
      <c r="B6" s="247" t="s">
        <v>130</v>
      </c>
      <c r="C6" s="251" t="s">
        <v>39</v>
      </c>
    </row>
    <row r="9" spans="1:3">
      <c r="A9" s="252" t="s">
        <v>143</v>
      </c>
      <c r="B9" s="206"/>
      <c r="C9" s="206"/>
    </row>
    <row r="10" spans="1:3">
      <c r="A10" s="253" t="s">
        <v>874</v>
      </c>
      <c r="B10" s="206"/>
      <c r="C10" s="206"/>
    </row>
    <row r="11" spans="1:3">
      <c r="A11" s="204"/>
      <c r="B11" s="206"/>
      <c r="C11" s="206"/>
    </row>
    <row r="12" spans="1:3">
      <c r="A12" s="204"/>
      <c r="B12" s="206"/>
      <c r="C12" s="206"/>
    </row>
    <row r="13" spans="1:3">
      <c r="B13" s="206"/>
      <c r="C13" s="206"/>
    </row>
    <row r="15" spans="1:3">
      <c r="B15" s="205" t="s">
        <v>763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D6412-F072-4DC5-BD62-46857E5246AF}">
  <dimension ref="A1:D22"/>
  <sheetViews>
    <sheetView workbookViewId="0">
      <selection activeCell="A13" sqref="A13"/>
    </sheetView>
  </sheetViews>
  <sheetFormatPr baseColWidth="10" defaultColWidth="10" defaultRowHeight="13.2"/>
  <cols>
    <col min="1" max="1" width="35.54296875" style="257" customWidth="1"/>
    <col min="2" max="2" width="53.1796875" style="257" customWidth="1"/>
    <col min="3" max="3" width="38.54296875" style="261" customWidth="1"/>
    <col min="4" max="4" width="27.26953125" style="257" customWidth="1"/>
    <col min="5" max="16384" width="10" style="257"/>
  </cols>
  <sheetData>
    <row r="1" spans="1:4">
      <c r="A1" s="254" t="s">
        <v>51</v>
      </c>
      <c r="B1" s="255" t="s">
        <v>50</v>
      </c>
      <c r="C1" s="255" t="s">
        <v>52</v>
      </c>
      <c r="D1" s="256"/>
    </row>
    <row r="2" spans="1:4">
      <c r="A2" s="258" t="s">
        <v>177</v>
      </c>
      <c r="B2" s="248" t="s">
        <v>363</v>
      </c>
      <c r="C2" s="249" t="s">
        <v>39</v>
      </c>
      <c r="D2" s="256"/>
    </row>
    <row r="3" spans="1:4">
      <c r="A3" s="258" t="s">
        <v>758</v>
      </c>
      <c r="B3" s="248" t="s">
        <v>363</v>
      </c>
      <c r="C3" s="249" t="s">
        <v>39</v>
      </c>
      <c r="D3" s="256"/>
    </row>
    <row r="4" spans="1:4">
      <c r="A4" s="258" t="s">
        <v>759</v>
      </c>
      <c r="B4" s="248" t="s">
        <v>363</v>
      </c>
      <c r="C4" s="249" t="s">
        <v>39</v>
      </c>
      <c r="D4" s="256"/>
    </row>
    <row r="5" spans="1:4">
      <c r="A5" s="258" t="s">
        <v>766</v>
      </c>
      <c r="B5" s="247" t="s">
        <v>49</v>
      </c>
      <c r="C5" s="249" t="s">
        <v>39</v>
      </c>
      <c r="D5" s="256"/>
    </row>
    <row r="6" spans="1:4">
      <c r="A6" s="258" t="s">
        <v>190</v>
      </c>
      <c r="B6" s="248" t="s">
        <v>575</v>
      </c>
      <c r="C6" s="249" t="s">
        <v>39</v>
      </c>
      <c r="D6" s="256"/>
    </row>
    <row r="7" spans="1:4">
      <c r="A7" s="258" t="s">
        <v>767</v>
      </c>
      <c r="B7" s="259" t="s">
        <v>674</v>
      </c>
      <c r="C7" s="249" t="s">
        <v>39</v>
      </c>
      <c r="D7" s="256"/>
    </row>
    <row r="8" spans="1:4">
      <c r="A8" s="258" t="s">
        <v>768</v>
      </c>
      <c r="B8" s="248" t="s">
        <v>782</v>
      </c>
      <c r="C8" s="249" t="s">
        <v>783</v>
      </c>
      <c r="D8" s="256"/>
    </row>
    <row r="9" spans="1:4">
      <c r="A9" s="258" t="s">
        <v>769</v>
      </c>
      <c r="B9" s="248" t="s">
        <v>784</v>
      </c>
      <c r="C9" s="249" t="s">
        <v>783</v>
      </c>
      <c r="D9" s="256"/>
    </row>
    <row r="10" spans="1:4">
      <c r="A10" s="260"/>
      <c r="B10" s="260"/>
      <c r="C10" s="260"/>
      <c r="D10" s="256"/>
    </row>
    <row r="11" spans="1:4">
      <c r="A11" s="260"/>
      <c r="B11" s="260"/>
      <c r="C11" s="260"/>
    </row>
    <row r="12" spans="1:4">
      <c r="A12" s="252" t="s">
        <v>143</v>
      </c>
    </row>
    <row r="13" spans="1:4">
      <c r="A13" s="253" t="s">
        <v>875</v>
      </c>
    </row>
    <row r="15" spans="1:4">
      <c r="A15" s="14" t="s">
        <v>613</v>
      </c>
      <c r="B15" s="262" t="s">
        <v>632</v>
      </c>
      <c r="C15" s="262"/>
    </row>
    <row r="16" spans="1:4">
      <c r="A16" s="164" t="s">
        <v>614</v>
      </c>
      <c r="B16" s="281" t="s">
        <v>615</v>
      </c>
      <c r="C16" s="281"/>
    </row>
    <row r="17" spans="1:3">
      <c r="A17" s="164" t="s">
        <v>616</v>
      </c>
      <c r="B17" s="281" t="s">
        <v>617</v>
      </c>
      <c r="C17" s="281"/>
    </row>
    <row r="18" spans="1:3">
      <c r="A18" s="164" t="s">
        <v>618</v>
      </c>
      <c r="B18" s="281" t="s">
        <v>619</v>
      </c>
      <c r="C18" s="281"/>
    </row>
    <row r="19" spans="1:3">
      <c r="A19" s="164" t="s">
        <v>620</v>
      </c>
      <c r="B19" s="281" t="s">
        <v>621</v>
      </c>
      <c r="C19" s="281"/>
    </row>
    <row r="20" spans="1:3">
      <c r="A20" s="164" t="s">
        <v>622</v>
      </c>
      <c r="B20" s="154" t="s">
        <v>629</v>
      </c>
      <c r="C20" s="263"/>
    </row>
    <row r="21" spans="1:3">
      <c r="A21" s="164" t="s">
        <v>623</v>
      </c>
      <c r="B21" s="154" t="s">
        <v>750</v>
      </c>
      <c r="C21" s="264"/>
    </row>
    <row r="22" spans="1:3">
      <c r="A22" s="164" t="s">
        <v>624</v>
      </c>
      <c r="B22" s="154" t="s">
        <v>751</v>
      </c>
      <c r="C22" s="264"/>
    </row>
  </sheetData>
  <mergeCells count="4">
    <mergeCell ref="B16:C16"/>
    <mergeCell ref="B17:C17"/>
    <mergeCell ref="B18:C18"/>
    <mergeCell ref="B19:C19"/>
  </mergeCells>
  <pageMargins left="0.7" right="0.7" top="0.75" bottom="0.75" header="0.3" footer="0.3"/>
  <ignoredErrors>
    <ignoredError sqref="A16:A2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27A03-B9ED-4E66-A416-CC6B06B62540}">
  <dimension ref="A1:D26"/>
  <sheetViews>
    <sheetView workbookViewId="0">
      <selection activeCell="A14" sqref="A14"/>
    </sheetView>
  </sheetViews>
  <sheetFormatPr baseColWidth="10" defaultColWidth="10" defaultRowHeight="13.2"/>
  <cols>
    <col min="1" max="1" width="30.08984375" style="257" customWidth="1"/>
    <col min="2" max="2" width="53.08984375" style="257" customWidth="1"/>
    <col min="3" max="3" width="34.6328125" style="261" customWidth="1"/>
    <col min="4" max="4" width="37.81640625" style="257" customWidth="1"/>
    <col min="5" max="16384" width="10" style="257"/>
  </cols>
  <sheetData>
    <row r="1" spans="1:4">
      <c r="A1" s="254" t="s">
        <v>51</v>
      </c>
      <c r="B1" s="255" t="s">
        <v>50</v>
      </c>
      <c r="C1" s="255" t="s">
        <v>52</v>
      </c>
      <c r="D1" s="255" t="s">
        <v>37</v>
      </c>
    </row>
    <row r="2" spans="1:4">
      <c r="A2" s="258" t="s">
        <v>177</v>
      </c>
      <c r="B2" s="248" t="s">
        <v>363</v>
      </c>
      <c r="C2" s="249" t="s">
        <v>39</v>
      </c>
      <c r="D2" s="265"/>
    </row>
    <row r="3" spans="1:4">
      <c r="A3" s="258" t="s">
        <v>758</v>
      </c>
      <c r="B3" s="248" t="s">
        <v>363</v>
      </c>
      <c r="C3" s="249" t="s">
        <v>39</v>
      </c>
      <c r="D3" s="265"/>
    </row>
    <row r="4" spans="1:4">
      <c r="A4" s="258" t="s">
        <v>759</v>
      </c>
      <c r="B4" s="248" t="s">
        <v>363</v>
      </c>
      <c r="C4" s="249" t="s">
        <v>39</v>
      </c>
      <c r="D4" s="265"/>
    </row>
    <row r="5" spans="1:4">
      <c r="A5" s="258" t="s">
        <v>760</v>
      </c>
      <c r="B5" s="247" t="s">
        <v>49</v>
      </c>
      <c r="C5" s="249" t="s">
        <v>39</v>
      </c>
      <c r="D5" s="265"/>
    </row>
    <row r="6" spans="1:4" ht="37.799999999999997">
      <c r="A6" s="258" t="s">
        <v>752</v>
      </c>
      <c r="B6" s="247" t="s">
        <v>789</v>
      </c>
      <c r="C6" s="249" t="s">
        <v>786</v>
      </c>
      <c r="D6" s="266"/>
    </row>
    <row r="7" spans="1:4" ht="37.799999999999997">
      <c r="A7" s="267" t="s">
        <v>787</v>
      </c>
      <c r="B7" s="258" t="s">
        <v>789</v>
      </c>
      <c r="C7" s="268" t="s">
        <v>788</v>
      </c>
      <c r="D7" s="265" t="s">
        <v>795</v>
      </c>
    </row>
    <row r="8" spans="1:4">
      <c r="A8" s="269" t="s">
        <v>190</v>
      </c>
      <c r="B8" s="270" t="s">
        <v>575</v>
      </c>
      <c r="C8" s="249" t="s">
        <v>39</v>
      </c>
      <c r="D8" s="265"/>
    </row>
    <row r="9" spans="1:4">
      <c r="A9" s="258" t="s">
        <v>761</v>
      </c>
      <c r="B9" s="259" t="s">
        <v>674</v>
      </c>
      <c r="C9" s="249" t="s">
        <v>39</v>
      </c>
      <c r="D9" s="265"/>
    </row>
    <row r="10" spans="1:4">
      <c r="A10" s="258" t="s">
        <v>770</v>
      </c>
      <c r="B10" s="248" t="s">
        <v>782</v>
      </c>
      <c r="C10" s="249" t="s">
        <v>785</v>
      </c>
      <c r="D10" s="265"/>
    </row>
    <row r="11" spans="1:4">
      <c r="A11" s="258" t="s">
        <v>765</v>
      </c>
      <c r="B11" s="248" t="s">
        <v>784</v>
      </c>
      <c r="C11" s="249" t="s">
        <v>785</v>
      </c>
      <c r="D11" s="265"/>
    </row>
    <row r="12" spans="1:4">
      <c r="A12" s="260"/>
      <c r="B12" s="260"/>
      <c r="C12" s="260"/>
      <c r="D12" s="256"/>
    </row>
    <row r="13" spans="1:4">
      <c r="A13" s="252" t="s">
        <v>143</v>
      </c>
    </row>
    <row r="14" spans="1:4">
      <c r="A14" s="253" t="s">
        <v>876</v>
      </c>
    </row>
    <row r="16" spans="1:4">
      <c r="A16" s="14" t="s">
        <v>613</v>
      </c>
      <c r="B16" s="262" t="s">
        <v>794</v>
      </c>
    </row>
    <row r="17" spans="1:2">
      <c r="A17" s="271">
        <v>101</v>
      </c>
      <c r="B17" s="272" t="s">
        <v>771</v>
      </c>
    </row>
    <row r="18" spans="1:2">
      <c r="A18" s="271">
        <v>102</v>
      </c>
      <c r="B18" s="272" t="s">
        <v>775</v>
      </c>
    </row>
    <row r="19" spans="1:2">
      <c r="A19" s="271">
        <v>103</v>
      </c>
      <c r="B19" s="272" t="s">
        <v>772</v>
      </c>
    </row>
    <row r="20" spans="1:2">
      <c r="A20" s="271">
        <v>104</v>
      </c>
      <c r="B20" s="272" t="s">
        <v>774</v>
      </c>
    </row>
    <row r="21" spans="1:2">
      <c r="A21" s="271">
        <v>105</v>
      </c>
      <c r="B21" s="272" t="s">
        <v>773</v>
      </c>
    </row>
    <row r="22" spans="1:2">
      <c r="A22" s="271">
        <v>106</v>
      </c>
      <c r="B22" s="272" t="s">
        <v>776</v>
      </c>
    </row>
    <row r="23" spans="1:2">
      <c r="A23" s="271">
        <v>107</v>
      </c>
      <c r="B23" s="272" t="s">
        <v>777</v>
      </c>
    </row>
    <row r="24" spans="1:2">
      <c r="A24" s="271">
        <v>108</v>
      </c>
      <c r="B24" s="272" t="s">
        <v>778</v>
      </c>
    </row>
    <row r="25" spans="1:2">
      <c r="A25" s="271">
        <v>999</v>
      </c>
      <c r="B25" s="272" t="s">
        <v>779</v>
      </c>
    </row>
    <row r="26" spans="1:2">
      <c r="A26" s="26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71"/>
  <sheetViews>
    <sheetView zoomScale="110" zoomScaleNormal="110" workbookViewId="0">
      <pane xSplit="1" ySplit="1" topLeftCell="B2" activePane="bottomRight" state="frozenSplit"/>
      <selection activeCell="D22" sqref="D22"/>
      <selection pane="topRight" activeCell="D22" sqref="D22"/>
      <selection pane="bottomLeft" activeCell="D22" sqref="D22"/>
      <selection pane="bottomRight" activeCell="F7" sqref="F7"/>
    </sheetView>
  </sheetViews>
  <sheetFormatPr baseColWidth="10" defaultColWidth="11" defaultRowHeight="10.199999999999999"/>
  <cols>
    <col min="1" max="1" width="28.36328125" style="101" customWidth="1"/>
    <col min="2" max="2" width="20.26953125" style="30" customWidth="1"/>
    <col min="3" max="3" width="11.08984375" style="30" customWidth="1"/>
    <col min="4" max="4" width="76.36328125" style="30" customWidth="1"/>
    <col min="5" max="16384" width="11" style="36"/>
  </cols>
  <sheetData>
    <row r="1" spans="1:4" s="30" customFormat="1" ht="11.4">
      <c r="A1" s="112" t="s">
        <v>51</v>
      </c>
      <c r="B1" s="29" t="s">
        <v>50</v>
      </c>
      <c r="C1" s="29" t="s">
        <v>52</v>
      </c>
      <c r="D1" s="29" t="s">
        <v>142</v>
      </c>
    </row>
    <row r="2" spans="1:4" ht="20.399999999999999">
      <c r="A2" s="134" t="s">
        <v>47</v>
      </c>
      <c r="B2" s="70" t="s">
        <v>393</v>
      </c>
      <c r="C2" s="69" t="s">
        <v>45</v>
      </c>
      <c r="D2" s="135" t="s">
        <v>704</v>
      </c>
    </row>
    <row r="3" spans="1:4" ht="31.2" customHeight="1">
      <c r="A3" s="95" t="s">
        <v>145</v>
      </c>
      <c r="B3" s="134" t="s">
        <v>38</v>
      </c>
      <c r="C3" s="31" t="s">
        <v>43</v>
      </c>
      <c r="D3" s="135" t="s">
        <v>206</v>
      </c>
    </row>
    <row r="4" spans="1:4" ht="30.6">
      <c r="A4" s="95" t="s">
        <v>165</v>
      </c>
      <c r="B4" s="134" t="s">
        <v>40</v>
      </c>
      <c r="C4" s="69" t="s">
        <v>45</v>
      </c>
      <c r="D4" s="73" t="s">
        <v>705</v>
      </c>
    </row>
    <row r="5" spans="1:4" ht="30.6">
      <c r="A5" s="95" t="s">
        <v>154</v>
      </c>
      <c r="B5" s="134" t="s">
        <v>41</v>
      </c>
      <c r="C5" s="69" t="s">
        <v>45</v>
      </c>
      <c r="D5" s="73" t="s">
        <v>706</v>
      </c>
    </row>
    <row r="6" spans="1:4" ht="30.6">
      <c r="A6" s="95" t="s">
        <v>150</v>
      </c>
      <c r="B6" s="134" t="s">
        <v>42</v>
      </c>
      <c r="C6" s="69" t="s">
        <v>45</v>
      </c>
      <c r="D6" s="73" t="s">
        <v>707</v>
      </c>
    </row>
    <row r="7" spans="1:4" ht="226.5" customHeight="1">
      <c r="A7" s="134" t="s">
        <v>155</v>
      </c>
      <c r="B7" s="134" t="s">
        <v>127</v>
      </c>
      <c r="C7" s="69" t="s">
        <v>45</v>
      </c>
      <c r="D7" s="73" t="s">
        <v>708</v>
      </c>
    </row>
    <row r="8" spans="1:4">
      <c r="A8" s="95" t="s">
        <v>149</v>
      </c>
      <c r="B8" s="134" t="s">
        <v>42</v>
      </c>
      <c r="C8" s="31" t="s">
        <v>43</v>
      </c>
      <c r="D8" s="134" t="s">
        <v>464</v>
      </c>
    </row>
    <row r="9" spans="1:4" ht="30.6">
      <c r="A9" s="95" t="s">
        <v>157</v>
      </c>
      <c r="B9" s="134" t="s">
        <v>42</v>
      </c>
      <c r="C9" s="69" t="s">
        <v>45</v>
      </c>
      <c r="D9" s="70" t="s">
        <v>709</v>
      </c>
    </row>
    <row r="10" spans="1:4" ht="132" customHeight="1">
      <c r="A10" s="95" t="s">
        <v>159</v>
      </c>
      <c r="B10" s="70" t="s">
        <v>395</v>
      </c>
      <c r="C10" s="69" t="s">
        <v>45</v>
      </c>
      <c r="D10" s="70" t="s">
        <v>853</v>
      </c>
    </row>
    <row r="11" spans="1:4" ht="36" customHeight="1">
      <c r="A11" s="95" t="s">
        <v>161</v>
      </c>
      <c r="B11" s="134" t="s">
        <v>48</v>
      </c>
      <c r="C11" s="31" t="s">
        <v>43</v>
      </c>
      <c r="D11" s="134" t="s">
        <v>495</v>
      </c>
    </row>
    <row r="12" spans="1:4" ht="30.6">
      <c r="A12" s="95" t="s">
        <v>170</v>
      </c>
      <c r="B12" s="134" t="s">
        <v>42</v>
      </c>
      <c r="C12" s="31" t="s">
        <v>43</v>
      </c>
      <c r="D12" s="134" t="s">
        <v>220</v>
      </c>
    </row>
    <row r="13" spans="1:4" ht="122.4">
      <c r="A13" s="134" t="s">
        <v>171</v>
      </c>
      <c r="B13" s="134" t="s">
        <v>41</v>
      </c>
      <c r="C13" s="69" t="s">
        <v>45</v>
      </c>
      <c r="D13" s="70" t="s">
        <v>710</v>
      </c>
    </row>
    <row r="14" spans="1:4" ht="173.4">
      <c r="A14" s="134" t="s">
        <v>158</v>
      </c>
      <c r="B14" s="134" t="s">
        <v>280</v>
      </c>
      <c r="C14" s="31" t="s">
        <v>45</v>
      </c>
      <c r="D14" s="134" t="s">
        <v>711</v>
      </c>
    </row>
    <row r="15" spans="1:4" ht="80.25" customHeight="1">
      <c r="A15" s="134" t="s">
        <v>151</v>
      </c>
      <c r="B15" s="134" t="s">
        <v>49</v>
      </c>
      <c r="C15" s="31" t="s">
        <v>45</v>
      </c>
      <c r="D15" s="134" t="s">
        <v>712</v>
      </c>
    </row>
    <row r="16" spans="1:4" ht="94.8" customHeight="1">
      <c r="A16" s="95" t="s">
        <v>174</v>
      </c>
      <c r="B16" s="134" t="s">
        <v>42</v>
      </c>
      <c r="C16" s="31" t="s">
        <v>45</v>
      </c>
      <c r="D16" s="134" t="s">
        <v>713</v>
      </c>
    </row>
    <row r="17" spans="1:4" ht="94.8" customHeight="1">
      <c r="A17" s="95" t="s">
        <v>156</v>
      </c>
      <c r="B17" s="134" t="s">
        <v>41</v>
      </c>
      <c r="C17" s="31" t="s">
        <v>45</v>
      </c>
      <c r="D17" s="134" t="s">
        <v>698</v>
      </c>
    </row>
    <row r="18" spans="1:4" ht="86.4" customHeight="1">
      <c r="A18" s="95" t="s">
        <v>146</v>
      </c>
      <c r="B18" s="134" t="s">
        <v>42</v>
      </c>
      <c r="C18" s="31" t="s">
        <v>45</v>
      </c>
      <c r="D18" s="134" t="s">
        <v>699</v>
      </c>
    </row>
    <row r="19" spans="1:4" ht="78.75" customHeight="1">
      <c r="A19" s="95" t="s">
        <v>147</v>
      </c>
      <c r="B19" s="134" t="s">
        <v>42</v>
      </c>
      <c r="C19" s="31" t="s">
        <v>43</v>
      </c>
      <c r="D19" s="134" t="s">
        <v>468</v>
      </c>
    </row>
    <row r="20" spans="1:4" ht="97.2" customHeight="1">
      <c r="A20" s="95" t="s">
        <v>148</v>
      </c>
      <c r="B20" s="134" t="s">
        <v>42</v>
      </c>
      <c r="C20" s="31" t="s">
        <v>45</v>
      </c>
      <c r="D20" s="134" t="s">
        <v>700</v>
      </c>
    </row>
    <row r="21" spans="1:4" ht="96" customHeight="1">
      <c r="A21" s="95" t="s">
        <v>160</v>
      </c>
      <c r="B21" s="70" t="s">
        <v>395</v>
      </c>
      <c r="C21" s="31" t="s">
        <v>45</v>
      </c>
      <c r="D21" s="134" t="s">
        <v>701</v>
      </c>
    </row>
    <row r="22" spans="1:4" ht="111.6" customHeight="1">
      <c r="A22" s="95" t="s">
        <v>162</v>
      </c>
      <c r="B22" s="134" t="s">
        <v>48</v>
      </c>
      <c r="C22" s="31" t="s">
        <v>43</v>
      </c>
      <c r="D22" s="134" t="s">
        <v>471</v>
      </c>
    </row>
    <row r="23" spans="1:4" s="30" customFormat="1" ht="39.75" customHeight="1">
      <c r="A23" s="82" t="s">
        <v>33</v>
      </c>
      <c r="B23" s="134" t="s">
        <v>127</v>
      </c>
      <c r="C23" s="31" t="s">
        <v>43</v>
      </c>
      <c r="D23" s="134" t="s">
        <v>281</v>
      </c>
    </row>
    <row r="24" spans="1:4" ht="74.25" customHeight="1">
      <c r="A24" s="95" t="s">
        <v>164</v>
      </c>
      <c r="B24" s="134" t="s">
        <v>42</v>
      </c>
      <c r="C24" s="31" t="s">
        <v>43</v>
      </c>
      <c r="D24" s="134" t="s">
        <v>401</v>
      </c>
    </row>
    <row r="25" spans="1:4" ht="38.4" customHeight="1">
      <c r="A25" s="134" t="s">
        <v>152</v>
      </c>
      <c r="B25" s="134" t="s">
        <v>49</v>
      </c>
      <c r="C25" s="31" t="s">
        <v>45</v>
      </c>
      <c r="D25" s="134" t="s">
        <v>714</v>
      </c>
    </row>
    <row r="26" spans="1:4" s="195" customFormat="1" ht="132.6">
      <c r="A26" s="196" t="s">
        <v>195</v>
      </c>
      <c r="B26" s="197" t="s">
        <v>563</v>
      </c>
      <c r="C26" s="198" t="s">
        <v>39</v>
      </c>
      <c r="D26" s="199" t="s">
        <v>565</v>
      </c>
    </row>
    <row r="27" spans="1:4" ht="57" customHeight="1">
      <c r="A27" s="134" t="s">
        <v>177</v>
      </c>
      <c r="B27" s="134" t="s">
        <v>67</v>
      </c>
      <c r="C27" s="31" t="s">
        <v>39</v>
      </c>
      <c r="D27" s="134" t="s">
        <v>496</v>
      </c>
    </row>
    <row r="28" spans="1:4" ht="51">
      <c r="A28" s="82" t="s">
        <v>178</v>
      </c>
      <c r="B28" s="134" t="s">
        <v>280</v>
      </c>
      <c r="C28" s="31" t="s">
        <v>39</v>
      </c>
      <c r="D28" s="134" t="s">
        <v>497</v>
      </c>
    </row>
    <row r="29" spans="1:4" ht="61.2">
      <c r="A29" s="89" t="s">
        <v>179</v>
      </c>
      <c r="B29" s="134" t="s">
        <v>49</v>
      </c>
      <c r="C29" s="31" t="s">
        <v>39</v>
      </c>
      <c r="D29" s="134" t="s">
        <v>202</v>
      </c>
    </row>
    <row r="30" spans="1:4" ht="132.6">
      <c r="A30" s="82" t="s">
        <v>282</v>
      </c>
      <c r="B30" s="134" t="s">
        <v>42</v>
      </c>
      <c r="C30" s="31" t="s">
        <v>39</v>
      </c>
      <c r="D30" s="134" t="s">
        <v>219</v>
      </c>
    </row>
    <row r="31" spans="1:4" ht="20.399999999999999">
      <c r="A31" s="82" t="s">
        <v>30</v>
      </c>
      <c r="B31" s="134" t="s">
        <v>42</v>
      </c>
      <c r="C31" s="31" t="s">
        <v>43</v>
      </c>
      <c r="D31" s="134" t="s">
        <v>207</v>
      </c>
    </row>
    <row r="32" spans="1:4" ht="61.2">
      <c r="A32" s="134" t="s">
        <v>180</v>
      </c>
      <c r="B32" s="134" t="s">
        <v>130</v>
      </c>
      <c r="C32" s="31" t="s">
        <v>39</v>
      </c>
      <c r="D32" s="134" t="s">
        <v>498</v>
      </c>
    </row>
    <row r="33" spans="1:4" ht="71.400000000000006">
      <c r="A33" s="95" t="s">
        <v>181</v>
      </c>
      <c r="B33" s="134" t="s">
        <v>38</v>
      </c>
      <c r="C33" s="31" t="s">
        <v>43</v>
      </c>
      <c r="D33" s="134" t="s">
        <v>409</v>
      </c>
    </row>
    <row r="34" spans="1:4" ht="20.399999999999999">
      <c r="A34" s="95" t="s">
        <v>182</v>
      </c>
      <c r="B34" s="134" t="s">
        <v>40</v>
      </c>
      <c r="C34" s="31" t="s">
        <v>39</v>
      </c>
      <c r="D34" s="134" t="s">
        <v>283</v>
      </c>
    </row>
    <row r="35" spans="1:4" ht="20.399999999999999">
      <c r="A35" s="95" t="s">
        <v>183</v>
      </c>
      <c r="B35" s="134" t="s">
        <v>41</v>
      </c>
      <c r="C35" s="31" t="s">
        <v>39</v>
      </c>
      <c r="D35" s="134" t="s">
        <v>226</v>
      </c>
    </row>
    <row r="36" spans="1:4" ht="20.399999999999999">
      <c r="A36" s="95" t="s">
        <v>184</v>
      </c>
      <c r="B36" s="134" t="s">
        <v>42</v>
      </c>
      <c r="C36" s="31" t="s">
        <v>39</v>
      </c>
      <c r="D36" s="134" t="s">
        <v>227</v>
      </c>
    </row>
    <row r="37" spans="1:4">
      <c r="A37" s="95" t="s">
        <v>185</v>
      </c>
      <c r="B37" s="134" t="s">
        <v>42</v>
      </c>
      <c r="C37" s="31" t="s">
        <v>43</v>
      </c>
      <c r="D37" s="134" t="s">
        <v>403</v>
      </c>
    </row>
    <row r="38" spans="1:4">
      <c r="A38" s="95" t="s">
        <v>186</v>
      </c>
      <c r="B38" s="134" t="s">
        <v>42</v>
      </c>
      <c r="C38" s="31" t="s">
        <v>43</v>
      </c>
      <c r="D38" s="134" t="s">
        <v>478</v>
      </c>
    </row>
    <row r="39" spans="1:4" ht="84" customHeight="1">
      <c r="A39" s="95" t="s">
        <v>187</v>
      </c>
      <c r="B39" s="134" t="s">
        <v>42</v>
      </c>
      <c r="C39" s="31" t="s">
        <v>39</v>
      </c>
      <c r="D39" s="134" t="s">
        <v>499</v>
      </c>
    </row>
    <row r="40" spans="1:4" ht="126.75" customHeight="1">
      <c r="A40" s="95" t="s">
        <v>188</v>
      </c>
      <c r="B40" s="70" t="s">
        <v>395</v>
      </c>
      <c r="C40" s="31" t="s">
        <v>39</v>
      </c>
      <c r="D40" s="134" t="s">
        <v>500</v>
      </c>
    </row>
    <row r="41" spans="1:4" ht="20.399999999999999">
      <c r="A41" s="95" t="s">
        <v>189</v>
      </c>
      <c r="B41" s="134" t="s">
        <v>46</v>
      </c>
      <c r="C41" s="31" t="s">
        <v>43</v>
      </c>
      <c r="D41" s="134" t="s">
        <v>198</v>
      </c>
    </row>
    <row r="42" spans="1:4">
      <c r="A42" s="89" t="s">
        <v>172</v>
      </c>
      <c r="B42" s="134" t="s">
        <v>42</v>
      </c>
      <c r="C42" s="31" t="s">
        <v>43</v>
      </c>
      <c r="D42" s="134" t="s">
        <v>208</v>
      </c>
    </row>
    <row r="43" spans="1:4" ht="81.599999999999994">
      <c r="A43" s="134" t="s">
        <v>153</v>
      </c>
      <c r="B43" s="134" t="s">
        <v>42</v>
      </c>
      <c r="C43" s="31" t="s">
        <v>39</v>
      </c>
      <c r="D43" s="134" t="s">
        <v>210</v>
      </c>
    </row>
    <row r="44" spans="1:4" ht="81.599999999999994">
      <c r="A44" s="89" t="s">
        <v>163</v>
      </c>
      <c r="B44" s="134" t="s">
        <v>53</v>
      </c>
      <c r="C44" s="31" t="s">
        <v>43</v>
      </c>
      <c r="D44" s="134" t="s">
        <v>211</v>
      </c>
    </row>
    <row r="45" spans="1:4" ht="102">
      <c r="A45" s="82" t="s">
        <v>36</v>
      </c>
      <c r="B45" s="134" t="s">
        <v>41</v>
      </c>
      <c r="C45" s="31" t="s">
        <v>45</v>
      </c>
      <c r="D45" s="134" t="s">
        <v>494</v>
      </c>
    </row>
    <row r="46" spans="1:4" ht="59.4" customHeight="1">
      <c r="A46" s="95" t="s">
        <v>196</v>
      </c>
      <c r="B46" s="134" t="s">
        <v>41</v>
      </c>
      <c r="C46" s="31" t="s">
        <v>43</v>
      </c>
      <c r="D46" s="134" t="s">
        <v>661</v>
      </c>
    </row>
    <row r="47" spans="1:4" s="40" customFormat="1" ht="95.25" customHeight="1">
      <c r="A47" s="135" t="s">
        <v>404</v>
      </c>
      <c r="B47" s="134" t="s">
        <v>49</v>
      </c>
      <c r="C47" s="31" t="s">
        <v>39</v>
      </c>
      <c r="D47" s="134" t="s">
        <v>501</v>
      </c>
    </row>
    <row r="48" spans="1:4" s="40" customFormat="1" ht="51">
      <c r="A48" s="89" t="s">
        <v>410</v>
      </c>
      <c r="B48" s="134" t="s">
        <v>42</v>
      </c>
      <c r="C48" s="31" t="s">
        <v>43</v>
      </c>
      <c r="D48" s="134" t="s">
        <v>854</v>
      </c>
    </row>
    <row r="49" spans="1:4" s="40" customFormat="1" ht="93" customHeight="1">
      <c r="A49" s="82" t="s">
        <v>15</v>
      </c>
      <c r="B49" s="134" t="s">
        <v>130</v>
      </c>
      <c r="C49" s="31" t="s">
        <v>39</v>
      </c>
      <c r="D49" s="134" t="s">
        <v>406</v>
      </c>
    </row>
    <row r="50" spans="1:4" s="40" customFormat="1" ht="40.799999999999997">
      <c r="A50" s="82" t="s">
        <v>22</v>
      </c>
      <c r="B50" s="134" t="s">
        <v>16</v>
      </c>
      <c r="C50" s="31" t="s">
        <v>45</v>
      </c>
      <c r="D50" s="134" t="s">
        <v>715</v>
      </c>
    </row>
    <row r="51" spans="1:4" s="40" customFormat="1" ht="153">
      <c r="A51" s="82" t="s">
        <v>18</v>
      </c>
      <c r="B51" s="79" t="s">
        <v>872</v>
      </c>
      <c r="C51" s="69" t="s">
        <v>39</v>
      </c>
      <c r="D51" s="70" t="s">
        <v>873</v>
      </c>
    </row>
    <row r="52" spans="1:4" s="40" customFormat="1" ht="30.6">
      <c r="A52" s="82" t="s">
        <v>19</v>
      </c>
      <c r="B52" s="134" t="s">
        <v>562</v>
      </c>
      <c r="C52" s="31" t="s">
        <v>39</v>
      </c>
      <c r="D52" s="134" t="s">
        <v>411</v>
      </c>
    </row>
    <row r="53" spans="1:4" s="40" customFormat="1" ht="30.6">
      <c r="A53" s="82" t="s">
        <v>20</v>
      </c>
      <c r="B53" s="134" t="s">
        <v>562</v>
      </c>
      <c r="C53" s="31" t="s">
        <v>39</v>
      </c>
      <c r="D53" s="134" t="s">
        <v>407</v>
      </c>
    </row>
    <row r="54" spans="1:4" s="40" customFormat="1" ht="20.399999999999999">
      <c r="A54" s="82" t="s">
        <v>17</v>
      </c>
      <c r="B54" s="134" t="s">
        <v>562</v>
      </c>
      <c r="C54" s="69" t="s">
        <v>45</v>
      </c>
      <c r="D54" s="134" t="s">
        <v>716</v>
      </c>
    </row>
    <row r="55" spans="1:4" s="40" customFormat="1" ht="20.399999999999999">
      <c r="A55" s="82" t="s">
        <v>21</v>
      </c>
      <c r="B55" s="134" t="s">
        <v>562</v>
      </c>
      <c r="C55" s="69" t="s">
        <v>45</v>
      </c>
      <c r="D55" s="134" t="s">
        <v>717</v>
      </c>
    </row>
    <row r="56" spans="1:4" s="40" customFormat="1" ht="61.2">
      <c r="A56" s="82" t="s">
        <v>27</v>
      </c>
      <c r="B56" s="134" t="s">
        <v>53</v>
      </c>
      <c r="C56" s="31" t="s">
        <v>39</v>
      </c>
      <c r="D56" s="134" t="s">
        <v>200</v>
      </c>
    </row>
    <row r="57" spans="1:4" s="40" customFormat="1" ht="51">
      <c r="A57" s="82" t="s">
        <v>25</v>
      </c>
      <c r="B57" s="134" t="s">
        <v>26</v>
      </c>
      <c r="C57" s="31" t="s">
        <v>39</v>
      </c>
      <c r="D57" s="134" t="s">
        <v>203</v>
      </c>
    </row>
    <row r="58" spans="1:4" s="40" customFormat="1" ht="91.8">
      <c r="A58" s="82" t="s">
        <v>24</v>
      </c>
      <c r="B58" s="134" t="s">
        <v>49</v>
      </c>
      <c r="C58" s="31" t="s">
        <v>39</v>
      </c>
      <c r="D58" s="134" t="s">
        <v>215</v>
      </c>
    </row>
    <row r="59" spans="1:4" s="40" customFormat="1" ht="91.8">
      <c r="A59" s="82" t="s">
        <v>28</v>
      </c>
      <c r="B59" s="134" t="s">
        <v>53</v>
      </c>
      <c r="C59" s="31" t="s">
        <v>45</v>
      </c>
      <c r="D59" s="134" t="s">
        <v>718</v>
      </c>
    </row>
    <row r="60" spans="1:4" s="40" customFormat="1" ht="71.400000000000006">
      <c r="A60" s="82" t="s">
        <v>32</v>
      </c>
      <c r="B60" s="134" t="s">
        <v>130</v>
      </c>
      <c r="C60" s="31" t="s">
        <v>45</v>
      </c>
      <c r="D60" s="134" t="s">
        <v>719</v>
      </c>
    </row>
    <row r="61" spans="1:4" s="78" customFormat="1" ht="81.599999999999994">
      <c r="A61" s="73" t="s">
        <v>375</v>
      </c>
      <c r="B61" s="134" t="s">
        <v>221</v>
      </c>
      <c r="C61" s="68" t="s">
        <v>45</v>
      </c>
      <c r="D61" s="134" t="s">
        <v>720</v>
      </c>
    </row>
    <row r="62" spans="1:4" s="78" customFormat="1" ht="194.25" customHeight="1">
      <c r="A62" s="73" t="s">
        <v>222</v>
      </c>
      <c r="B62" s="76" t="s">
        <v>53</v>
      </c>
      <c r="C62" s="77" t="s">
        <v>43</v>
      </c>
      <c r="D62" s="70" t="s">
        <v>855</v>
      </c>
    </row>
    <row r="63" spans="1:4" s="78" customFormat="1" ht="30.6">
      <c r="A63" s="75" t="s">
        <v>228</v>
      </c>
      <c r="B63" s="70" t="s">
        <v>221</v>
      </c>
      <c r="C63" s="69" t="s">
        <v>43</v>
      </c>
      <c r="D63" s="70" t="s">
        <v>387</v>
      </c>
    </row>
    <row r="64" spans="1:4" s="78" customFormat="1" ht="20.399999999999999">
      <c r="A64" s="75" t="s">
        <v>372</v>
      </c>
      <c r="B64" s="70" t="s">
        <v>53</v>
      </c>
      <c r="C64" s="69" t="s">
        <v>43</v>
      </c>
      <c r="D64" s="135" t="s">
        <v>376</v>
      </c>
    </row>
    <row r="65" spans="1:4" s="81" customFormat="1" ht="30.6">
      <c r="A65" s="70" t="s">
        <v>392</v>
      </c>
      <c r="B65" s="70" t="s">
        <v>486</v>
      </c>
      <c r="C65" s="69" t="s">
        <v>45</v>
      </c>
      <c r="D65" s="70" t="s">
        <v>408</v>
      </c>
    </row>
    <row r="66" spans="1:4" s="33" customFormat="1" ht="20.399999999999999">
      <c r="A66" s="82" t="s">
        <v>383</v>
      </c>
      <c r="B66" s="82" t="s">
        <v>300</v>
      </c>
      <c r="C66" s="83" t="s">
        <v>43</v>
      </c>
      <c r="D66" s="82" t="s">
        <v>386</v>
      </c>
    </row>
    <row r="67" spans="1:4" s="40" customFormat="1">
      <c r="A67" s="82" t="s">
        <v>384</v>
      </c>
      <c r="B67" s="82" t="s">
        <v>300</v>
      </c>
      <c r="C67" s="83" t="s">
        <v>43</v>
      </c>
      <c r="D67" s="82" t="s">
        <v>385</v>
      </c>
    </row>
    <row r="68" spans="1:4" s="40" customFormat="1">
      <c r="A68" s="82" t="s">
        <v>780</v>
      </c>
      <c r="B68" s="82" t="s">
        <v>41</v>
      </c>
      <c r="C68" s="83" t="s">
        <v>43</v>
      </c>
      <c r="D68" s="82" t="s">
        <v>798</v>
      </c>
    </row>
    <row r="69" spans="1:4" s="40" customFormat="1">
      <c r="A69" s="82" t="s">
        <v>380</v>
      </c>
      <c r="B69" s="82" t="s">
        <v>300</v>
      </c>
      <c r="C69" s="83" t="s">
        <v>43</v>
      </c>
      <c r="D69" s="82" t="s">
        <v>382</v>
      </c>
    </row>
    <row r="70" spans="1:4" s="40" customFormat="1">
      <c r="A70" s="92" t="s">
        <v>647</v>
      </c>
      <c r="B70" s="92" t="s">
        <v>53</v>
      </c>
      <c r="C70" s="93" t="s">
        <v>45</v>
      </c>
      <c r="D70" s="75" t="s">
        <v>721</v>
      </c>
    </row>
    <row r="71" spans="1:4" s="33" customFormat="1" ht="61.2">
      <c r="A71" s="95" t="s">
        <v>191</v>
      </c>
      <c r="B71" s="134" t="s">
        <v>42</v>
      </c>
      <c r="C71" s="31" t="s">
        <v>43</v>
      </c>
      <c r="D71" s="134" t="s">
        <v>285</v>
      </c>
    </row>
    <row r="72" spans="1:4" s="33" customFormat="1" ht="61.2">
      <c r="A72" s="95" t="s">
        <v>167</v>
      </c>
      <c r="B72" s="134" t="s">
        <v>42</v>
      </c>
      <c r="C72" s="31" t="s">
        <v>43</v>
      </c>
      <c r="D72" s="134" t="s">
        <v>0</v>
      </c>
    </row>
    <row r="73" spans="1:4" s="33" customFormat="1" ht="40.799999999999997">
      <c r="A73" s="95" t="s">
        <v>168</v>
      </c>
      <c r="B73" s="134" t="s">
        <v>42</v>
      </c>
      <c r="C73" s="31" t="s">
        <v>43</v>
      </c>
      <c r="D73" s="134" t="s">
        <v>1</v>
      </c>
    </row>
    <row r="74" spans="1:4" s="33" customFormat="1" ht="114.75" customHeight="1">
      <c r="A74" s="82" t="s">
        <v>31</v>
      </c>
      <c r="B74" s="134" t="s">
        <v>42</v>
      </c>
      <c r="C74" s="31" t="s">
        <v>45</v>
      </c>
      <c r="D74" s="134" t="s">
        <v>412</v>
      </c>
    </row>
    <row r="75" spans="1:4" s="33" customFormat="1" ht="46.8" customHeight="1">
      <c r="A75" s="95" t="s">
        <v>173</v>
      </c>
      <c r="B75" s="134" t="s">
        <v>42</v>
      </c>
      <c r="C75" s="31" t="s">
        <v>43</v>
      </c>
      <c r="D75" s="134" t="s">
        <v>213</v>
      </c>
    </row>
    <row r="76" spans="1:4" s="33" customFormat="1" ht="53.4" customHeight="1">
      <c r="A76" s="95" t="s">
        <v>175</v>
      </c>
      <c r="B76" s="134" t="s">
        <v>42</v>
      </c>
      <c r="C76" s="31" t="s">
        <v>43</v>
      </c>
      <c r="D76" s="134" t="s">
        <v>212</v>
      </c>
    </row>
    <row r="77" spans="1:4" s="33" customFormat="1" ht="48.6" customHeight="1">
      <c r="A77" s="95" t="s">
        <v>166</v>
      </c>
      <c r="B77" s="134" t="s">
        <v>42</v>
      </c>
      <c r="C77" s="31" t="s">
        <v>43</v>
      </c>
      <c r="D77" s="134" t="s">
        <v>2</v>
      </c>
    </row>
    <row r="78" spans="1:4" s="33" customFormat="1" ht="66" customHeight="1">
      <c r="A78" s="95" t="s">
        <v>192</v>
      </c>
      <c r="B78" s="134" t="s">
        <v>42</v>
      </c>
      <c r="C78" s="31" t="s">
        <v>43</v>
      </c>
      <c r="D78" s="134" t="s">
        <v>3</v>
      </c>
    </row>
    <row r="79" spans="1:4" s="33" customFormat="1" ht="60.6" customHeight="1">
      <c r="A79" s="95" t="s">
        <v>169</v>
      </c>
      <c r="B79" s="134" t="s">
        <v>197</v>
      </c>
      <c r="C79" s="31" t="s">
        <v>45</v>
      </c>
      <c r="D79" s="134" t="s">
        <v>214</v>
      </c>
    </row>
    <row r="80" spans="1:4" s="40" customFormat="1" ht="62.4" customHeight="1">
      <c r="A80" s="95" t="s">
        <v>176</v>
      </c>
      <c r="B80" s="134" t="s">
        <v>42</v>
      </c>
      <c r="C80" s="31" t="s">
        <v>43</v>
      </c>
      <c r="D80" s="134" t="s">
        <v>286</v>
      </c>
    </row>
    <row r="81" spans="1:4" s="40" customFormat="1" ht="81.599999999999994">
      <c r="A81" s="134" t="s">
        <v>262</v>
      </c>
      <c r="B81" s="134" t="s">
        <v>42</v>
      </c>
      <c r="C81" s="31" t="s">
        <v>45</v>
      </c>
      <c r="D81" s="134" t="s">
        <v>413</v>
      </c>
    </row>
    <row r="82" spans="1:4" s="40" customFormat="1" ht="81.599999999999994">
      <c r="A82" s="95" t="s">
        <v>264</v>
      </c>
      <c r="B82" s="134" t="s">
        <v>287</v>
      </c>
      <c r="C82" s="31" t="s">
        <v>39</v>
      </c>
      <c r="D82" s="134" t="s">
        <v>288</v>
      </c>
    </row>
    <row r="83" spans="1:4" s="40" customFormat="1" ht="102">
      <c r="A83" s="135" t="s">
        <v>267</v>
      </c>
      <c r="B83" s="134" t="s">
        <v>268</v>
      </c>
      <c r="C83" s="31" t="s">
        <v>289</v>
      </c>
      <c r="D83" s="134" t="s">
        <v>290</v>
      </c>
    </row>
    <row r="84" spans="1:4" s="40" customFormat="1" ht="112.2">
      <c r="A84" s="134" t="s">
        <v>190</v>
      </c>
      <c r="B84" s="134" t="s">
        <v>42</v>
      </c>
      <c r="C84" s="31" t="s">
        <v>39</v>
      </c>
      <c r="D84" s="134" t="s">
        <v>291</v>
      </c>
    </row>
    <row r="85" spans="1:4" s="40" customFormat="1" ht="88.5" customHeight="1">
      <c r="A85" s="135" t="s">
        <v>292</v>
      </c>
      <c r="B85" s="134" t="s">
        <v>41</v>
      </c>
      <c r="C85" s="31" t="s">
        <v>39</v>
      </c>
      <c r="D85" s="134" t="s">
        <v>502</v>
      </c>
    </row>
    <row r="86" spans="1:4" s="40" customFormat="1" ht="94.5" customHeight="1">
      <c r="A86" s="95" t="s">
        <v>293</v>
      </c>
      <c r="B86" s="134" t="s">
        <v>294</v>
      </c>
      <c r="C86" s="31" t="s">
        <v>284</v>
      </c>
      <c r="D86" s="134" t="s">
        <v>414</v>
      </c>
    </row>
    <row r="87" spans="1:4" s="40" customFormat="1" ht="135" customHeight="1">
      <c r="A87" s="95" t="s">
        <v>243</v>
      </c>
      <c r="B87" s="134" t="s">
        <v>294</v>
      </c>
      <c r="C87" s="31" t="s">
        <v>284</v>
      </c>
      <c r="D87" s="134" t="s">
        <v>415</v>
      </c>
    </row>
    <row r="88" spans="1:4" s="40" customFormat="1" ht="91.8">
      <c r="A88" s="135" t="s">
        <v>244</v>
      </c>
      <c r="B88" s="134" t="s">
        <v>49</v>
      </c>
      <c r="C88" s="31" t="s">
        <v>39</v>
      </c>
      <c r="D88" s="134" t="s">
        <v>295</v>
      </c>
    </row>
    <row r="89" spans="1:4" s="40" customFormat="1" ht="51">
      <c r="A89" s="134" t="s">
        <v>245</v>
      </c>
      <c r="B89" s="134" t="s">
        <v>296</v>
      </c>
      <c r="C89" s="31" t="s">
        <v>39</v>
      </c>
      <c r="D89" s="134" t="s">
        <v>416</v>
      </c>
    </row>
    <row r="90" spans="1:4" s="40" customFormat="1" ht="20.399999999999999">
      <c r="A90" s="134" t="s">
        <v>246</v>
      </c>
      <c r="B90" s="134" t="s">
        <v>42</v>
      </c>
      <c r="C90" s="31" t="s">
        <v>297</v>
      </c>
      <c r="D90" s="134" t="s">
        <v>298</v>
      </c>
    </row>
    <row r="91" spans="1:4" s="40" customFormat="1" ht="81.599999999999994">
      <c r="A91" s="135" t="s">
        <v>247</v>
      </c>
      <c r="B91" s="134" t="s">
        <v>49</v>
      </c>
      <c r="C91" s="31" t="s">
        <v>289</v>
      </c>
      <c r="D91" s="134" t="s">
        <v>299</v>
      </c>
    </row>
    <row r="92" spans="1:4" s="86" customFormat="1" ht="20.399999999999999">
      <c r="A92" s="134" t="s">
        <v>248</v>
      </c>
      <c r="B92" s="134" t="s">
        <v>300</v>
      </c>
      <c r="C92" s="31" t="s">
        <v>43</v>
      </c>
      <c r="D92" s="134" t="s">
        <v>301</v>
      </c>
    </row>
    <row r="93" spans="1:4" s="40" customFormat="1" ht="81.599999999999994">
      <c r="A93" s="95" t="s">
        <v>249</v>
      </c>
      <c r="B93" s="134" t="s">
        <v>42</v>
      </c>
      <c r="C93" s="31" t="s">
        <v>43</v>
      </c>
      <c r="D93" s="134" t="s">
        <v>302</v>
      </c>
    </row>
    <row r="94" spans="1:4" s="40" customFormat="1" ht="71.400000000000006">
      <c r="A94" s="82" t="s">
        <v>250</v>
      </c>
      <c r="B94" s="134" t="s">
        <v>303</v>
      </c>
      <c r="C94" s="31" t="s">
        <v>43</v>
      </c>
      <c r="D94" s="134" t="s">
        <v>304</v>
      </c>
    </row>
    <row r="95" spans="1:4" s="40" customFormat="1" ht="30.6">
      <c r="A95" s="82" t="s">
        <v>251</v>
      </c>
      <c r="B95" s="134" t="s">
        <v>49</v>
      </c>
      <c r="C95" s="31" t="s">
        <v>43</v>
      </c>
      <c r="D95" s="134" t="s">
        <v>305</v>
      </c>
    </row>
    <row r="96" spans="1:4" s="40" customFormat="1" ht="20.399999999999999">
      <c r="A96" s="82" t="s">
        <v>252</v>
      </c>
      <c r="B96" s="134" t="s">
        <v>42</v>
      </c>
      <c r="C96" s="31" t="s">
        <v>43</v>
      </c>
      <c r="D96" s="134" t="s">
        <v>306</v>
      </c>
    </row>
    <row r="97" spans="1:4" s="40" customFormat="1" ht="131.4" customHeight="1">
      <c r="A97" s="82" t="s">
        <v>253</v>
      </c>
      <c r="B97" s="134" t="s">
        <v>307</v>
      </c>
      <c r="C97" s="31" t="s">
        <v>39</v>
      </c>
      <c r="D97" s="134" t="s">
        <v>308</v>
      </c>
    </row>
    <row r="98" spans="1:4" s="86" customFormat="1" ht="30.6">
      <c r="A98" s="75" t="s">
        <v>223</v>
      </c>
      <c r="B98" s="70" t="s">
        <v>53</v>
      </c>
      <c r="C98" s="69" t="s">
        <v>43</v>
      </c>
      <c r="D98" s="70" t="s">
        <v>455</v>
      </c>
    </row>
    <row r="99" spans="1:4" s="86" customFormat="1" ht="225.6" customHeight="1">
      <c r="A99" s="75" t="s">
        <v>378</v>
      </c>
      <c r="B99" s="82" t="s">
        <v>856</v>
      </c>
      <c r="C99" s="31" t="s">
        <v>45</v>
      </c>
      <c r="D99" s="134" t="s">
        <v>722</v>
      </c>
    </row>
    <row r="100" spans="1:4" s="40" customFormat="1" ht="247.2" customHeight="1">
      <c r="A100" s="75" t="s">
        <v>377</v>
      </c>
      <c r="B100" s="82" t="s">
        <v>849</v>
      </c>
      <c r="C100" s="31" t="s">
        <v>45</v>
      </c>
      <c r="D100" s="134" t="s">
        <v>723</v>
      </c>
    </row>
    <row r="101" spans="1:4" s="96" customFormat="1" ht="30.6">
      <c r="A101" s="134" t="s">
        <v>388</v>
      </c>
      <c r="B101" s="134" t="s">
        <v>389</v>
      </c>
      <c r="C101" s="31" t="s">
        <v>45</v>
      </c>
      <c r="D101" s="134" t="s">
        <v>724</v>
      </c>
    </row>
    <row r="102" spans="1:4" s="96" customFormat="1" ht="20.399999999999999">
      <c r="A102" s="134" t="s">
        <v>390</v>
      </c>
      <c r="B102" s="134" t="s">
        <v>389</v>
      </c>
      <c r="C102" s="31" t="s">
        <v>45</v>
      </c>
      <c r="D102" s="34" t="s">
        <v>725</v>
      </c>
    </row>
    <row r="103" spans="1:4" s="74" customFormat="1">
      <c r="A103" s="134" t="s">
        <v>419</v>
      </c>
      <c r="B103" s="70" t="s">
        <v>420</v>
      </c>
      <c r="C103" s="31" t="s">
        <v>39</v>
      </c>
      <c r="D103" s="34" t="s">
        <v>421</v>
      </c>
    </row>
    <row r="104" spans="1:4" s="74" customFormat="1" ht="112.2">
      <c r="A104" s="134" t="s">
        <v>425</v>
      </c>
      <c r="B104" s="134" t="s">
        <v>67</v>
      </c>
      <c r="C104" s="31" t="s">
        <v>45</v>
      </c>
      <c r="D104" s="34" t="s">
        <v>697</v>
      </c>
    </row>
    <row r="105" spans="1:4" s="74" customFormat="1" ht="61.2">
      <c r="A105" s="134" t="s">
        <v>424</v>
      </c>
      <c r="B105" s="134" t="s">
        <v>526</v>
      </c>
      <c r="C105" s="31" t="s">
        <v>45</v>
      </c>
      <c r="D105" s="34" t="s">
        <v>503</v>
      </c>
    </row>
    <row r="106" spans="1:4" s="74" customFormat="1" ht="105" customHeight="1">
      <c r="A106" s="134" t="s">
        <v>423</v>
      </c>
      <c r="B106" s="134" t="s">
        <v>857</v>
      </c>
      <c r="C106" s="31" t="s">
        <v>45</v>
      </c>
      <c r="D106" s="34" t="s">
        <v>858</v>
      </c>
    </row>
    <row r="107" spans="1:4" s="74" customFormat="1" ht="61.2">
      <c r="A107" s="134" t="s">
        <v>422</v>
      </c>
      <c r="B107" s="134" t="s">
        <v>42</v>
      </c>
      <c r="C107" s="31" t="s">
        <v>45</v>
      </c>
      <c r="D107" s="34" t="s">
        <v>726</v>
      </c>
    </row>
    <row r="108" spans="1:4" s="33" customFormat="1" ht="75.599999999999994" customHeight="1">
      <c r="A108" s="134" t="s">
        <v>443</v>
      </c>
      <c r="B108" s="134" t="s">
        <v>49</v>
      </c>
      <c r="C108" s="31" t="s">
        <v>45</v>
      </c>
      <c r="D108" s="134" t="s">
        <v>490</v>
      </c>
    </row>
    <row r="109" spans="1:4" s="33" customFormat="1" ht="57.6" customHeight="1">
      <c r="A109" s="134" t="s">
        <v>444</v>
      </c>
      <c r="B109" s="134" t="s">
        <v>607</v>
      </c>
      <c r="C109" s="31" t="s">
        <v>45</v>
      </c>
      <c r="D109" s="134" t="s">
        <v>670</v>
      </c>
    </row>
    <row r="110" spans="1:4" s="84" customFormat="1" ht="20.399999999999999">
      <c r="A110" s="188" t="s">
        <v>644</v>
      </c>
      <c r="B110" s="134" t="s">
        <v>646</v>
      </c>
      <c r="C110" s="69" t="s">
        <v>45</v>
      </c>
      <c r="D110" s="134" t="s">
        <v>688</v>
      </c>
    </row>
    <row r="111" spans="1:4" s="84" customFormat="1" ht="30.6">
      <c r="A111" s="182" t="s">
        <v>645</v>
      </c>
      <c r="B111" s="134" t="s">
        <v>389</v>
      </c>
      <c r="C111" s="69" t="s">
        <v>45</v>
      </c>
      <c r="D111" s="134" t="s">
        <v>689</v>
      </c>
    </row>
    <row r="112" spans="1:4" s="74" customFormat="1" ht="131.4" customHeight="1">
      <c r="A112" s="134" t="s">
        <v>447</v>
      </c>
      <c r="B112" s="134" t="s">
        <v>53</v>
      </c>
      <c r="C112" s="69" t="s">
        <v>45</v>
      </c>
      <c r="D112" s="134" t="s">
        <v>727</v>
      </c>
    </row>
    <row r="113" spans="1:5" s="40" customFormat="1" ht="36.6" customHeight="1">
      <c r="A113" s="75" t="s">
        <v>460</v>
      </c>
      <c r="B113" s="75" t="s">
        <v>640</v>
      </c>
      <c r="C113" s="165" t="s">
        <v>43</v>
      </c>
      <c r="D113" s="75" t="s">
        <v>459</v>
      </c>
      <c r="E113" s="87"/>
    </row>
    <row r="114" spans="1:5" s="40" customFormat="1" ht="103.2" customHeight="1">
      <c r="A114" s="70" t="s">
        <v>650</v>
      </c>
      <c r="B114" s="92" t="s">
        <v>652</v>
      </c>
      <c r="C114" s="93" t="s">
        <v>43</v>
      </c>
      <c r="D114" s="174" t="s">
        <v>728</v>
      </c>
      <c r="E114" s="179"/>
    </row>
    <row r="115" spans="1:5" s="40" customFormat="1" ht="208.8" customHeight="1">
      <c r="A115" s="88" t="s">
        <v>651</v>
      </c>
      <c r="B115" s="92" t="s">
        <v>850</v>
      </c>
      <c r="C115" s="93" t="s">
        <v>45</v>
      </c>
      <c r="D115" s="174" t="s">
        <v>859</v>
      </c>
      <c r="E115" s="179"/>
    </row>
    <row r="116" spans="1:5" s="74" customFormat="1">
      <c r="A116" s="70" t="s">
        <v>736</v>
      </c>
      <c r="B116" s="70" t="s">
        <v>737</v>
      </c>
      <c r="C116" s="69" t="s">
        <v>45</v>
      </c>
      <c r="D116" s="167" t="s">
        <v>742</v>
      </c>
      <c r="E116" s="175"/>
    </row>
    <row r="117" spans="1:5" s="40" customFormat="1" ht="51" customHeight="1">
      <c r="A117" s="92" t="s">
        <v>731</v>
      </c>
      <c r="B117" s="70" t="s">
        <v>40</v>
      </c>
      <c r="C117" s="69" t="s">
        <v>43</v>
      </c>
      <c r="D117" s="167" t="s">
        <v>734</v>
      </c>
      <c r="E117" s="179"/>
    </row>
    <row r="118" spans="1:5" s="40" customFormat="1" ht="51" customHeight="1">
      <c r="A118" s="92" t="s">
        <v>732</v>
      </c>
      <c r="B118" s="70" t="s">
        <v>42</v>
      </c>
      <c r="C118" s="69" t="s">
        <v>43</v>
      </c>
      <c r="D118" s="167" t="s">
        <v>735</v>
      </c>
      <c r="E118" s="179"/>
    </row>
    <row r="119" spans="1:5" s="40" customFormat="1" ht="51" customHeight="1">
      <c r="A119" s="92" t="s">
        <v>797</v>
      </c>
      <c r="B119" s="70" t="s">
        <v>38</v>
      </c>
      <c r="C119" s="69" t="s">
        <v>43</v>
      </c>
      <c r="D119" s="167" t="s">
        <v>743</v>
      </c>
      <c r="E119" s="179"/>
    </row>
    <row r="120" spans="1:5" s="40" customFormat="1" ht="51" customHeight="1">
      <c r="A120" s="92" t="s">
        <v>738</v>
      </c>
      <c r="B120" s="70" t="s">
        <v>739</v>
      </c>
      <c r="C120" s="69" t="s">
        <v>43</v>
      </c>
      <c r="D120" s="244" t="s">
        <v>740</v>
      </c>
      <c r="E120" s="179"/>
    </row>
    <row r="121" spans="1:5" s="40" customFormat="1" ht="51" customHeight="1">
      <c r="A121" s="92" t="s">
        <v>741</v>
      </c>
      <c r="B121" s="70" t="s">
        <v>739</v>
      </c>
      <c r="C121" s="69" t="s">
        <v>43</v>
      </c>
      <c r="D121" s="244" t="s">
        <v>745</v>
      </c>
      <c r="E121" s="179"/>
    </row>
    <row r="122" spans="1:5" s="40" customFormat="1" ht="36.6" customHeight="1">
      <c r="A122" s="134" t="s">
        <v>791</v>
      </c>
      <c r="B122" s="82" t="s">
        <v>793</v>
      </c>
      <c r="C122" s="83" t="s">
        <v>45</v>
      </c>
      <c r="D122" s="75" t="s">
        <v>796</v>
      </c>
      <c r="E122" s="87"/>
    </row>
    <row r="123" spans="1:5" s="40" customFormat="1" ht="36.6" customHeight="1">
      <c r="A123" s="134" t="s">
        <v>790</v>
      </c>
      <c r="B123" s="82" t="s">
        <v>792</v>
      </c>
      <c r="C123" s="83" t="s">
        <v>45</v>
      </c>
      <c r="D123" s="75" t="s">
        <v>838</v>
      </c>
      <c r="E123" s="87"/>
    </row>
    <row r="124" spans="1:5" s="40" customFormat="1" ht="31.2" customHeight="1">
      <c r="A124" s="134" t="s">
        <v>381</v>
      </c>
      <c r="B124" s="82" t="s">
        <v>300</v>
      </c>
      <c r="C124" s="83" t="s">
        <v>43</v>
      </c>
      <c r="D124" s="174"/>
      <c r="E124" s="179"/>
    </row>
    <row r="125" spans="1:5" s="40" customFormat="1" ht="31.2" customHeight="1">
      <c r="A125" s="134" t="s">
        <v>690</v>
      </c>
      <c r="B125" s="82" t="s">
        <v>300</v>
      </c>
      <c r="C125" s="83" t="s">
        <v>43</v>
      </c>
      <c r="D125" s="174"/>
      <c r="E125" s="179"/>
    </row>
    <row r="126" spans="1:5" s="40" customFormat="1" ht="31.2" customHeight="1">
      <c r="A126" s="134" t="s">
        <v>691</v>
      </c>
      <c r="B126" s="82" t="s">
        <v>300</v>
      </c>
      <c r="C126" s="83" t="s">
        <v>43</v>
      </c>
      <c r="D126" s="174"/>
      <c r="E126" s="179"/>
    </row>
    <row r="127" spans="1:5" s="40" customFormat="1" ht="31.2" customHeight="1">
      <c r="A127" s="134" t="s">
        <v>692</v>
      </c>
      <c r="B127" s="82" t="s">
        <v>300</v>
      </c>
      <c r="C127" s="83" t="s">
        <v>43</v>
      </c>
      <c r="D127" s="174"/>
      <c r="E127" s="179"/>
    </row>
    <row r="128" spans="1:5" s="40" customFormat="1" ht="31.2" customHeight="1">
      <c r="A128" s="134" t="s">
        <v>693</v>
      </c>
      <c r="B128" s="82" t="s">
        <v>300</v>
      </c>
      <c r="C128" s="83" t="s">
        <v>43</v>
      </c>
      <c r="D128" s="75"/>
      <c r="E128" s="87"/>
    </row>
    <row r="129" spans="1:4" s="96" customFormat="1">
      <c r="A129" s="97"/>
      <c r="B129" s="94"/>
      <c r="C129" s="86"/>
      <c r="D129" s="94"/>
    </row>
    <row r="130" spans="1:4" s="96" customFormat="1">
      <c r="A130" s="97"/>
      <c r="B130" s="94"/>
      <c r="C130" s="86"/>
      <c r="D130" s="94"/>
    </row>
    <row r="131" spans="1:4" s="40" customFormat="1">
      <c r="A131" s="98"/>
      <c r="B131" s="41"/>
      <c r="C131" s="30"/>
      <c r="D131" s="30"/>
    </row>
    <row r="132" spans="1:4" s="40" customFormat="1" ht="20.399999999999999">
      <c r="A132" s="104" t="s">
        <v>309</v>
      </c>
      <c r="B132" s="105"/>
      <c r="C132" s="106" t="s">
        <v>310</v>
      </c>
      <c r="D132" s="31"/>
    </row>
    <row r="133" spans="1:4" s="40" customFormat="1" ht="11.4">
      <c r="A133" s="107" t="s">
        <v>51</v>
      </c>
      <c r="B133" s="108" t="s">
        <v>50</v>
      </c>
      <c r="C133" s="108" t="s">
        <v>52</v>
      </c>
      <c r="D133" s="100" t="s">
        <v>142</v>
      </c>
    </row>
    <row r="134" spans="1:4" s="40" customFormat="1">
      <c r="A134" s="109" t="s">
        <v>190</v>
      </c>
      <c r="B134" s="31" t="s">
        <v>42</v>
      </c>
      <c r="C134" s="52" t="s">
        <v>39</v>
      </c>
      <c r="D134" s="31" t="s">
        <v>218</v>
      </c>
    </row>
    <row r="135" spans="1:4">
      <c r="A135" s="109" t="s">
        <v>177</v>
      </c>
      <c r="B135" s="31" t="s">
        <v>42</v>
      </c>
      <c r="C135" s="52" t="s">
        <v>39</v>
      </c>
      <c r="D135" s="31" t="s">
        <v>218</v>
      </c>
    </row>
    <row r="136" spans="1:4">
      <c r="A136" s="82" t="s">
        <v>31</v>
      </c>
      <c r="B136" s="31" t="s">
        <v>42</v>
      </c>
      <c r="C136" s="31" t="s">
        <v>39</v>
      </c>
      <c r="D136" s="31" t="s">
        <v>218</v>
      </c>
    </row>
    <row r="137" spans="1:4">
      <c r="A137" s="109" t="s">
        <v>4</v>
      </c>
      <c r="B137" s="31" t="s">
        <v>729</v>
      </c>
      <c r="C137" s="52" t="s">
        <v>39</v>
      </c>
      <c r="D137" s="31" t="s">
        <v>218</v>
      </c>
    </row>
    <row r="138" spans="1:4">
      <c r="A138" s="109" t="s">
        <v>5</v>
      </c>
      <c r="B138" s="31" t="s">
        <v>6</v>
      </c>
      <c r="C138" s="52" t="s">
        <v>39</v>
      </c>
      <c r="D138" s="31" t="s">
        <v>218</v>
      </c>
    </row>
    <row r="139" spans="1:4">
      <c r="A139" s="82" t="s">
        <v>7</v>
      </c>
      <c r="B139" s="31" t="s">
        <v>130</v>
      </c>
      <c r="C139" s="52" t="s">
        <v>39</v>
      </c>
      <c r="D139" s="31" t="s">
        <v>218</v>
      </c>
    </row>
    <row r="140" spans="1:4">
      <c r="A140" s="82" t="s">
        <v>8</v>
      </c>
      <c r="B140" s="52" t="s">
        <v>42</v>
      </c>
      <c r="C140" s="52" t="s">
        <v>39</v>
      </c>
      <c r="D140" s="31" t="s">
        <v>218</v>
      </c>
    </row>
    <row r="141" spans="1:4">
      <c r="A141" s="82" t="s">
        <v>9</v>
      </c>
      <c r="B141" s="52" t="s">
        <v>42</v>
      </c>
      <c r="C141" s="52" t="s">
        <v>39</v>
      </c>
      <c r="D141" s="31" t="s">
        <v>218</v>
      </c>
    </row>
    <row r="142" spans="1:4">
      <c r="A142" s="82" t="s">
        <v>14</v>
      </c>
      <c r="B142" s="31" t="s">
        <v>13</v>
      </c>
      <c r="C142" s="52" t="s">
        <v>39</v>
      </c>
      <c r="D142" s="31" t="s">
        <v>218</v>
      </c>
    </row>
    <row r="143" spans="1:4">
      <c r="A143" s="82" t="s">
        <v>10</v>
      </c>
      <c r="B143" s="52" t="s">
        <v>42</v>
      </c>
      <c r="C143" s="52" t="s">
        <v>39</v>
      </c>
      <c r="D143" s="31" t="s">
        <v>218</v>
      </c>
    </row>
    <row r="144" spans="1:4">
      <c r="A144" s="82" t="s">
        <v>12</v>
      </c>
      <c r="B144" s="52" t="s">
        <v>13</v>
      </c>
      <c r="C144" s="52" t="s">
        <v>43</v>
      </c>
      <c r="D144" s="31"/>
    </row>
    <row r="145" spans="1:4" s="78" customFormat="1">
      <c r="A145" s="101"/>
      <c r="B145" s="30"/>
      <c r="C145" s="30"/>
      <c r="D145" s="30"/>
    </row>
    <row r="146" spans="1:4" s="78" customFormat="1" ht="11.4">
      <c r="A146" s="110" t="s">
        <v>224</v>
      </c>
      <c r="B146" s="70"/>
      <c r="C146" s="69"/>
      <c r="D146" s="69"/>
    </row>
    <row r="147" spans="1:4" s="78" customFormat="1" ht="11.4">
      <c r="A147" s="110" t="s">
        <v>51</v>
      </c>
      <c r="B147" s="71" t="s">
        <v>50</v>
      </c>
      <c r="C147" s="71" t="s">
        <v>52</v>
      </c>
      <c r="D147" s="71" t="s">
        <v>142</v>
      </c>
    </row>
    <row r="148" spans="1:4" s="78" customFormat="1">
      <c r="A148" s="111" t="s">
        <v>224</v>
      </c>
      <c r="B148" s="69" t="s">
        <v>373</v>
      </c>
      <c r="C148" s="69" t="s">
        <v>39</v>
      </c>
      <c r="D148" s="69"/>
    </row>
    <row r="149" spans="1:4" s="78" customFormat="1">
      <c r="A149" s="111" t="s">
        <v>225</v>
      </c>
      <c r="B149" s="69" t="s">
        <v>373</v>
      </c>
      <c r="C149" s="69" t="s">
        <v>43</v>
      </c>
      <c r="D149" s="69"/>
    </row>
    <row r="150" spans="1:4" s="78" customFormat="1">
      <c r="A150" s="102"/>
      <c r="B150" s="74"/>
      <c r="C150" s="74"/>
      <c r="D150" s="74"/>
    </row>
    <row r="151" spans="1:4" s="78" customFormat="1">
      <c r="A151" s="202" t="s">
        <v>753</v>
      </c>
      <c r="B151" s="74"/>
      <c r="C151" s="74"/>
      <c r="D151" s="74"/>
    </row>
    <row r="152" spans="1:4">
      <c r="A152" s="102"/>
      <c r="B152" s="74"/>
      <c r="C152" s="74"/>
      <c r="D152" s="74"/>
    </row>
    <row r="153" spans="1:4">
      <c r="A153" s="99" t="s">
        <v>143</v>
      </c>
    </row>
    <row r="154" spans="1:4">
      <c r="A154" s="98" t="s">
        <v>504</v>
      </c>
      <c r="D154" s="30" t="s">
        <v>558</v>
      </c>
    </row>
    <row r="155" spans="1:4">
      <c r="A155" s="98" t="s">
        <v>505</v>
      </c>
      <c r="D155" s="30" t="s">
        <v>559</v>
      </c>
    </row>
    <row r="156" spans="1:4">
      <c r="A156" s="98"/>
    </row>
    <row r="157" spans="1:4" s="30" customFormat="1">
      <c r="A157" s="103"/>
    </row>
    <row r="158" spans="1:4" s="30" customFormat="1">
      <c r="A158" s="99" t="s">
        <v>144</v>
      </c>
    </row>
    <row r="159" spans="1:4" s="30" customFormat="1">
      <c r="A159" s="98" t="s">
        <v>506</v>
      </c>
      <c r="D159" s="30" t="s">
        <v>558</v>
      </c>
    </row>
    <row r="160" spans="1:4" s="30" customFormat="1">
      <c r="A160" s="98" t="s">
        <v>507</v>
      </c>
      <c r="D160" s="30" t="s">
        <v>559</v>
      </c>
    </row>
    <row r="161" spans="1:4" s="30" customFormat="1">
      <c r="A161" s="101"/>
    </row>
    <row r="162" spans="1:4" s="30" customFormat="1">
      <c r="A162" s="98"/>
    </row>
    <row r="163" spans="1:4" s="30" customFormat="1">
      <c r="A163" s="282" t="s">
        <v>457</v>
      </c>
      <c r="B163" s="283"/>
      <c r="C163" s="283"/>
      <c r="D163" s="283"/>
    </row>
    <row r="164" spans="1:4" s="30" customFormat="1">
      <c r="A164" s="98" t="s">
        <v>508</v>
      </c>
      <c r="D164" s="30" t="s">
        <v>558</v>
      </c>
    </row>
    <row r="165" spans="1:4" s="30" customFormat="1">
      <c r="A165" s="98" t="s">
        <v>509</v>
      </c>
      <c r="D165" s="30" t="s">
        <v>559</v>
      </c>
    </row>
    <row r="167" spans="1:4" s="30" customFormat="1">
      <c r="A167" s="101"/>
    </row>
    <row r="168" spans="1:4" s="30" customFormat="1" ht="30.6">
      <c r="A168" s="200" t="s">
        <v>11</v>
      </c>
    </row>
    <row r="169" spans="1:4" s="30" customFormat="1">
      <c r="A169" s="99" t="s">
        <v>193</v>
      </c>
    </row>
    <row r="170" spans="1:4" s="30" customFormat="1">
      <c r="A170" s="98" t="s">
        <v>510</v>
      </c>
    </row>
    <row r="171" spans="1:4" s="30" customFormat="1">
      <c r="A171" s="98" t="s">
        <v>511</v>
      </c>
    </row>
  </sheetData>
  <autoFilter ref="C1:C171" xr:uid="{BF1B3162-62C6-4A4B-B9E4-464D5E045F7E}"/>
  <mergeCells count="1">
    <mergeCell ref="A163:D163"/>
  </mergeCells>
  <pageMargins left="0.78740157480314965" right="0.78740157480314965" top="0.98425196850393704" bottom="0.98425196850393704" header="0.51181102362204722" footer="0.51181102362204722"/>
  <pageSetup paperSize="9" scale="59" fitToHeight="8" orientation="portrait"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25"/>
  <sheetViews>
    <sheetView showGridLines="0" zoomScaleNormal="100" workbookViewId="0">
      <pane xSplit="2" topLeftCell="C1" activePane="topRight" state="frozen"/>
      <selection activeCell="D22" sqref="D22"/>
      <selection pane="topRight" activeCell="G52" sqref="G52"/>
    </sheetView>
  </sheetViews>
  <sheetFormatPr baseColWidth="10" defaultColWidth="11" defaultRowHeight="10.199999999999999"/>
  <cols>
    <col min="1" max="1" width="25.7265625" style="88" customWidth="1"/>
    <col min="2" max="2" width="19.08984375" style="74" customWidth="1"/>
    <col min="3" max="3" width="11.26953125" style="74" customWidth="1"/>
    <col min="4" max="4" width="78.1796875" style="74" customWidth="1"/>
    <col min="5" max="16384" width="11" style="74"/>
  </cols>
  <sheetData>
    <row r="1" spans="1:14" s="72" customFormat="1" ht="11.4">
      <c r="A1" s="90" t="s">
        <v>51</v>
      </c>
      <c r="B1" s="90" t="s">
        <v>50</v>
      </c>
      <c r="C1" s="90" t="s">
        <v>52</v>
      </c>
      <c r="D1" s="90" t="s">
        <v>142</v>
      </c>
    </row>
    <row r="2" spans="1:14" ht="20.399999999999999">
      <c r="A2" s="70" t="s">
        <v>47</v>
      </c>
      <c r="B2" s="70" t="s">
        <v>393</v>
      </c>
      <c r="C2" s="69" t="s">
        <v>39</v>
      </c>
      <c r="D2" s="73" t="s">
        <v>462</v>
      </c>
      <c r="E2" s="72"/>
      <c r="F2" s="72"/>
      <c r="G2" s="72"/>
      <c r="H2" s="72"/>
      <c r="I2" s="72"/>
      <c r="J2" s="72"/>
      <c r="K2" s="72"/>
      <c r="L2" s="72"/>
      <c r="M2" s="72"/>
      <c r="N2" s="72"/>
    </row>
    <row r="3" spans="1:14" ht="30.6">
      <c r="A3" s="70" t="s">
        <v>145</v>
      </c>
      <c r="B3" s="70" t="s">
        <v>38</v>
      </c>
      <c r="C3" s="69" t="s">
        <v>43</v>
      </c>
      <c r="D3" s="73" t="s">
        <v>206</v>
      </c>
      <c r="E3" s="72"/>
      <c r="F3" s="72"/>
      <c r="G3" s="72"/>
      <c r="H3" s="72"/>
      <c r="I3" s="72"/>
      <c r="J3" s="72"/>
      <c r="K3" s="72"/>
      <c r="L3" s="72"/>
      <c r="M3" s="72"/>
      <c r="N3" s="72"/>
    </row>
    <row r="4" spans="1:14" ht="20.399999999999999">
      <c r="A4" s="70" t="s">
        <v>165</v>
      </c>
      <c r="B4" s="70" t="s">
        <v>40</v>
      </c>
      <c r="C4" s="69" t="s">
        <v>39</v>
      </c>
      <c r="D4" s="73" t="s">
        <v>201</v>
      </c>
      <c r="E4" s="72"/>
      <c r="F4" s="72"/>
      <c r="G4" s="72"/>
      <c r="H4" s="72"/>
      <c r="I4" s="72"/>
      <c r="J4" s="72"/>
      <c r="K4" s="72"/>
      <c r="L4" s="72"/>
      <c r="M4" s="72"/>
      <c r="N4" s="72"/>
    </row>
    <row r="5" spans="1:14">
      <c r="A5" s="70" t="s">
        <v>154</v>
      </c>
      <c r="B5" s="70" t="s">
        <v>41</v>
      </c>
      <c r="C5" s="69" t="s">
        <v>39</v>
      </c>
      <c r="D5" s="73" t="s">
        <v>216</v>
      </c>
      <c r="E5" s="72"/>
      <c r="F5" s="72"/>
      <c r="G5" s="72"/>
      <c r="H5" s="72"/>
      <c r="I5" s="72"/>
      <c r="J5" s="72"/>
      <c r="K5" s="72"/>
      <c r="L5" s="72"/>
      <c r="M5" s="72"/>
      <c r="N5" s="72"/>
    </row>
    <row r="6" spans="1:14">
      <c r="A6" s="70" t="s">
        <v>150</v>
      </c>
      <c r="B6" s="70" t="s">
        <v>42</v>
      </c>
      <c r="C6" s="69" t="s">
        <v>39</v>
      </c>
      <c r="D6" s="73" t="s">
        <v>217</v>
      </c>
      <c r="E6" s="72"/>
      <c r="F6" s="72"/>
      <c r="G6" s="72"/>
      <c r="H6" s="72"/>
      <c r="I6" s="72"/>
      <c r="J6" s="72"/>
      <c r="K6" s="72"/>
      <c r="L6" s="72"/>
      <c r="M6" s="72"/>
      <c r="N6" s="72"/>
    </row>
    <row r="7" spans="1:14" ht="226.5" customHeight="1">
      <c r="A7" s="70" t="s">
        <v>155</v>
      </c>
      <c r="B7" s="70" t="s">
        <v>127</v>
      </c>
      <c r="C7" s="69" t="s">
        <v>45</v>
      </c>
      <c r="D7" s="73" t="s">
        <v>394</v>
      </c>
      <c r="E7" s="72"/>
      <c r="F7" s="72"/>
      <c r="G7" s="72"/>
      <c r="H7" s="72"/>
      <c r="I7" s="72"/>
      <c r="J7" s="72"/>
      <c r="K7" s="72"/>
      <c r="L7" s="72"/>
      <c r="M7" s="72"/>
      <c r="N7" s="72"/>
    </row>
    <row r="8" spans="1:14" ht="20.399999999999999">
      <c r="A8" s="70" t="s">
        <v>149</v>
      </c>
      <c r="B8" s="70" t="s">
        <v>42</v>
      </c>
      <c r="C8" s="69" t="s">
        <v>43</v>
      </c>
      <c r="D8" s="70" t="s">
        <v>860</v>
      </c>
      <c r="E8" s="72"/>
      <c r="F8" s="72"/>
      <c r="G8" s="72"/>
      <c r="H8" s="72"/>
      <c r="I8" s="72"/>
      <c r="J8" s="72"/>
      <c r="K8" s="72"/>
      <c r="L8" s="72"/>
      <c r="M8" s="72"/>
      <c r="N8" s="72"/>
    </row>
    <row r="9" spans="1:14" ht="81.599999999999994">
      <c r="A9" s="70" t="s">
        <v>157</v>
      </c>
      <c r="B9" s="70" t="s">
        <v>42</v>
      </c>
      <c r="C9" s="69" t="s">
        <v>45</v>
      </c>
      <c r="D9" s="70" t="s">
        <v>465</v>
      </c>
      <c r="E9" s="72"/>
      <c r="F9" s="72"/>
      <c r="G9" s="72"/>
      <c r="H9" s="72"/>
      <c r="I9" s="72"/>
      <c r="J9" s="72"/>
      <c r="K9" s="72"/>
      <c r="L9" s="72"/>
      <c r="M9" s="72"/>
      <c r="N9" s="72"/>
    </row>
    <row r="10" spans="1:14" ht="194.25" customHeight="1">
      <c r="A10" s="70" t="s">
        <v>159</v>
      </c>
      <c r="B10" s="70" t="s">
        <v>395</v>
      </c>
      <c r="C10" s="69" t="s">
        <v>45</v>
      </c>
      <c r="D10" s="70" t="s">
        <v>861</v>
      </c>
      <c r="E10" s="72"/>
      <c r="F10" s="72"/>
      <c r="G10" s="72"/>
      <c r="H10" s="72"/>
      <c r="I10" s="72"/>
      <c r="J10" s="72"/>
      <c r="K10" s="72"/>
      <c r="L10" s="72"/>
      <c r="M10" s="72"/>
      <c r="N10" s="72"/>
    </row>
    <row r="11" spans="1:14" ht="30.6">
      <c r="A11" s="70" t="s">
        <v>161</v>
      </c>
      <c r="B11" s="70" t="s">
        <v>48</v>
      </c>
      <c r="C11" s="69" t="s">
        <v>43</v>
      </c>
      <c r="D11" s="70" t="s">
        <v>512</v>
      </c>
      <c r="E11" s="72"/>
      <c r="F11" s="72"/>
      <c r="G11" s="72"/>
      <c r="H11" s="72"/>
      <c r="I11" s="72"/>
      <c r="J11" s="72"/>
      <c r="K11" s="72"/>
      <c r="L11" s="72"/>
      <c r="M11" s="72"/>
      <c r="N11" s="72"/>
    </row>
    <row r="12" spans="1:14" ht="30.6">
      <c r="A12" s="70" t="s">
        <v>170</v>
      </c>
      <c r="B12" s="70" t="s">
        <v>42</v>
      </c>
      <c r="C12" s="69" t="s">
        <v>43</v>
      </c>
      <c r="D12" s="70" t="s">
        <v>220</v>
      </c>
      <c r="E12" s="72"/>
      <c r="F12" s="72"/>
      <c r="G12" s="72"/>
      <c r="H12" s="72"/>
      <c r="I12" s="72"/>
      <c r="J12" s="72"/>
      <c r="K12" s="72"/>
      <c r="L12" s="72"/>
      <c r="M12" s="72"/>
      <c r="N12" s="72"/>
    </row>
    <row r="13" spans="1:14" ht="171.75" customHeight="1">
      <c r="A13" s="70" t="s">
        <v>171</v>
      </c>
      <c r="B13" s="70" t="s">
        <v>41</v>
      </c>
      <c r="C13" s="69" t="s">
        <v>39</v>
      </c>
      <c r="D13" s="70" t="s">
        <v>467</v>
      </c>
      <c r="E13" s="72"/>
      <c r="F13" s="72"/>
      <c r="G13" s="72"/>
      <c r="H13" s="72"/>
      <c r="I13" s="72"/>
      <c r="J13" s="72"/>
      <c r="K13" s="72"/>
      <c r="L13" s="72"/>
      <c r="M13" s="72"/>
      <c r="N13" s="72"/>
    </row>
    <row r="14" spans="1:14" ht="285.75" customHeight="1">
      <c r="A14" s="70" t="s">
        <v>158</v>
      </c>
      <c r="B14" s="70" t="s">
        <v>675</v>
      </c>
      <c r="C14" s="69" t="s">
        <v>39</v>
      </c>
      <c r="D14" s="70" t="s">
        <v>665</v>
      </c>
      <c r="E14" s="72"/>
      <c r="F14" s="72"/>
      <c r="G14" s="72"/>
      <c r="H14" s="72"/>
      <c r="I14" s="72"/>
      <c r="J14" s="72"/>
      <c r="K14" s="72"/>
      <c r="L14" s="72"/>
      <c r="M14" s="72"/>
      <c r="N14" s="72"/>
    </row>
    <row r="15" spans="1:14" ht="116.25" customHeight="1">
      <c r="A15" s="70" t="s">
        <v>151</v>
      </c>
      <c r="B15" s="70" t="s">
        <v>49</v>
      </c>
      <c r="C15" s="69" t="s">
        <v>45</v>
      </c>
      <c r="D15" s="70" t="s">
        <v>396</v>
      </c>
      <c r="E15" s="72"/>
      <c r="F15" s="72"/>
      <c r="G15" s="72"/>
      <c r="H15" s="72"/>
      <c r="I15" s="72"/>
      <c r="J15" s="72"/>
      <c r="K15" s="72"/>
      <c r="L15" s="72"/>
      <c r="M15" s="72"/>
      <c r="N15" s="72"/>
    </row>
    <row r="16" spans="1:14" ht="108" customHeight="1">
      <c r="A16" s="70" t="s">
        <v>174</v>
      </c>
      <c r="B16" s="70" t="s">
        <v>42</v>
      </c>
      <c r="C16" s="69" t="s">
        <v>45</v>
      </c>
      <c r="D16" s="70" t="s">
        <v>397</v>
      </c>
      <c r="E16" s="72"/>
      <c r="F16" s="72"/>
      <c r="G16" s="72"/>
      <c r="H16" s="72"/>
      <c r="I16" s="72"/>
      <c r="J16" s="72"/>
      <c r="K16" s="72"/>
      <c r="L16" s="72"/>
      <c r="M16" s="72"/>
      <c r="N16" s="72"/>
    </row>
    <row r="17" spans="1:14" ht="71.400000000000006">
      <c r="A17" s="70" t="s">
        <v>156</v>
      </c>
      <c r="B17" s="70" t="s">
        <v>41</v>
      </c>
      <c r="C17" s="69" t="s">
        <v>45</v>
      </c>
      <c r="D17" s="70" t="s">
        <v>398</v>
      </c>
      <c r="E17" s="72"/>
      <c r="F17" s="72"/>
      <c r="G17" s="72"/>
      <c r="H17" s="72"/>
      <c r="I17" s="72"/>
      <c r="J17" s="72"/>
      <c r="K17" s="72"/>
      <c r="L17" s="72"/>
      <c r="M17" s="72"/>
      <c r="N17" s="72"/>
    </row>
    <row r="18" spans="1:14" ht="71.400000000000006">
      <c r="A18" s="70" t="s">
        <v>146</v>
      </c>
      <c r="B18" s="70" t="s">
        <v>42</v>
      </c>
      <c r="C18" s="69" t="s">
        <v>45</v>
      </c>
      <c r="D18" s="70" t="s">
        <v>399</v>
      </c>
      <c r="E18" s="72"/>
      <c r="F18" s="72"/>
      <c r="G18" s="72"/>
      <c r="H18" s="72"/>
      <c r="I18" s="72"/>
      <c r="J18" s="72"/>
      <c r="K18" s="72"/>
      <c r="L18" s="72"/>
      <c r="M18" s="72"/>
      <c r="N18" s="72"/>
    </row>
    <row r="19" spans="1:14" ht="90.75" customHeight="1">
      <c r="A19" s="70" t="s">
        <v>147</v>
      </c>
      <c r="B19" s="70" t="s">
        <v>42</v>
      </c>
      <c r="C19" s="69" t="s">
        <v>43</v>
      </c>
      <c r="D19" s="70" t="s">
        <v>468</v>
      </c>
      <c r="E19" s="72"/>
      <c r="F19" s="72"/>
      <c r="G19" s="72"/>
      <c r="H19" s="72"/>
      <c r="I19" s="72"/>
      <c r="J19" s="72"/>
      <c r="K19" s="72"/>
      <c r="L19" s="72"/>
      <c r="M19" s="72"/>
      <c r="N19" s="72"/>
    </row>
    <row r="20" spans="1:14" ht="71.400000000000006">
      <c r="A20" s="70" t="s">
        <v>148</v>
      </c>
      <c r="B20" s="70" t="s">
        <v>42</v>
      </c>
      <c r="C20" s="69" t="s">
        <v>45</v>
      </c>
      <c r="D20" s="70" t="s">
        <v>469</v>
      </c>
      <c r="E20" s="72"/>
      <c r="F20" s="72"/>
      <c r="G20" s="72"/>
      <c r="H20" s="72"/>
      <c r="I20" s="72"/>
      <c r="J20" s="72"/>
      <c r="K20" s="72"/>
      <c r="L20" s="72"/>
      <c r="M20" s="72"/>
      <c r="N20" s="72"/>
    </row>
    <row r="21" spans="1:14" ht="81.599999999999994">
      <c r="A21" s="70" t="s">
        <v>160</v>
      </c>
      <c r="B21" s="70" t="s">
        <v>395</v>
      </c>
      <c r="C21" s="69" t="s">
        <v>45</v>
      </c>
      <c r="D21" s="70" t="s">
        <v>470</v>
      </c>
      <c r="E21" s="72"/>
      <c r="F21" s="72"/>
      <c r="G21" s="72"/>
      <c r="H21" s="72"/>
      <c r="I21" s="72"/>
      <c r="J21" s="72"/>
      <c r="K21" s="72"/>
      <c r="L21" s="72"/>
      <c r="M21" s="72"/>
      <c r="N21" s="72"/>
    </row>
    <row r="22" spans="1:14" ht="71.400000000000006">
      <c r="A22" s="70" t="s">
        <v>162</v>
      </c>
      <c r="B22" s="70" t="s">
        <v>48</v>
      </c>
      <c r="C22" s="69" t="s">
        <v>43</v>
      </c>
      <c r="D22" s="70" t="s">
        <v>471</v>
      </c>
      <c r="E22" s="72"/>
      <c r="F22" s="72"/>
      <c r="G22" s="72"/>
      <c r="H22" s="72"/>
      <c r="I22" s="72"/>
      <c r="J22" s="72"/>
      <c r="K22" s="72"/>
      <c r="L22" s="72"/>
      <c r="M22" s="72"/>
      <c r="N22" s="72"/>
    </row>
    <row r="23" spans="1:14" ht="25.5" customHeight="1">
      <c r="A23" s="75" t="s">
        <v>33</v>
      </c>
      <c r="B23" s="70" t="s">
        <v>127</v>
      </c>
      <c r="C23" s="69" t="s">
        <v>43</v>
      </c>
      <c r="D23" s="70" t="s">
        <v>400</v>
      </c>
      <c r="E23" s="72"/>
      <c r="F23" s="72"/>
      <c r="G23" s="72"/>
      <c r="H23" s="72"/>
      <c r="I23" s="72"/>
      <c r="J23" s="72"/>
      <c r="K23" s="72"/>
      <c r="L23" s="72"/>
      <c r="M23" s="72"/>
      <c r="N23" s="72"/>
    </row>
    <row r="24" spans="1:14" ht="51">
      <c r="A24" s="70" t="s">
        <v>164</v>
      </c>
      <c r="B24" s="70" t="s">
        <v>42</v>
      </c>
      <c r="C24" s="69" t="s">
        <v>43</v>
      </c>
      <c r="D24" s="70" t="s">
        <v>401</v>
      </c>
      <c r="E24" s="72"/>
      <c r="F24" s="72"/>
      <c r="G24" s="72"/>
      <c r="H24" s="72"/>
      <c r="I24" s="72"/>
      <c r="J24" s="72"/>
      <c r="K24" s="72"/>
      <c r="L24" s="72"/>
      <c r="M24" s="72"/>
      <c r="N24" s="72"/>
    </row>
    <row r="25" spans="1:14" ht="190.5" customHeight="1">
      <c r="A25" s="70" t="s">
        <v>152</v>
      </c>
      <c r="B25" s="70" t="s">
        <v>49</v>
      </c>
      <c r="C25" s="69" t="s">
        <v>45</v>
      </c>
      <c r="D25" s="70" t="s">
        <v>676</v>
      </c>
      <c r="E25" s="72"/>
      <c r="F25" s="72"/>
      <c r="G25" s="72"/>
      <c r="H25" s="72"/>
      <c r="I25" s="72"/>
      <c r="J25" s="72"/>
      <c r="K25" s="72"/>
      <c r="L25" s="72"/>
      <c r="M25" s="72"/>
      <c r="N25" s="72"/>
    </row>
    <row r="26" spans="1:14" ht="20.399999999999999">
      <c r="A26" s="70" t="s">
        <v>195</v>
      </c>
      <c r="B26" s="70" t="s">
        <v>563</v>
      </c>
      <c r="C26" s="69" t="s">
        <v>39</v>
      </c>
      <c r="D26" s="70" t="s">
        <v>461</v>
      </c>
      <c r="E26" s="72"/>
      <c r="F26" s="72"/>
      <c r="G26" s="72"/>
      <c r="H26" s="72"/>
      <c r="I26" s="72"/>
      <c r="J26" s="72"/>
      <c r="K26" s="72"/>
      <c r="L26" s="72"/>
      <c r="M26" s="72"/>
      <c r="N26" s="72"/>
    </row>
    <row r="27" spans="1:14" ht="182.25" customHeight="1">
      <c r="A27" s="70" t="s">
        <v>177</v>
      </c>
      <c r="B27" s="70" t="s">
        <v>67</v>
      </c>
      <c r="C27" s="69" t="s">
        <v>39</v>
      </c>
      <c r="D27" s="70" t="s">
        <v>870</v>
      </c>
      <c r="E27" s="72"/>
      <c r="F27" s="72"/>
      <c r="G27" s="72"/>
      <c r="H27" s="72"/>
      <c r="I27" s="72"/>
      <c r="J27" s="72"/>
      <c r="K27" s="72"/>
      <c r="L27" s="72"/>
      <c r="M27" s="72"/>
      <c r="N27" s="72"/>
    </row>
    <row r="28" spans="1:14" ht="149.25" customHeight="1">
      <c r="A28" s="70" t="s">
        <v>178</v>
      </c>
      <c r="B28" s="70" t="s">
        <v>694</v>
      </c>
      <c r="C28" s="69" t="s">
        <v>45</v>
      </c>
      <c r="D28" s="134" t="s">
        <v>695</v>
      </c>
      <c r="E28" s="72"/>
      <c r="F28" s="72"/>
      <c r="G28" s="72"/>
      <c r="H28" s="72"/>
      <c r="I28" s="72"/>
      <c r="J28" s="72"/>
      <c r="K28" s="72"/>
      <c r="L28" s="72"/>
      <c r="M28" s="72"/>
      <c r="N28" s="72"/>
    </row>
    <row r="29" spans="1:14" ht="72.75" customHeight="1">
      <c r="A29" s="73" t="s">
        <v>179</v>
      </c>
      <c r="B29" s="70" t="s">
        <v>49</v>
      </c>
      <c r="C29" s="69" t="s">
        <v>45</v>
      </c>
      <c r="D29" s="70" t="s">
        <v>202</v>
      </c>
      <c r="E29" s="72"/>
      <c r="F29" s="72"/>
      <c r="G29" s="72"/>
      <c r="H29" s="72"/>
      <c r="I29" s="72"/>
      <c r="J29" s="72"/>
      <c r="K29" s="72"/>
      <c r="L29" s="72"/>
      <c r="M29" s="72"/>
      <c r="N29" s="72"/>
    </row>
    <row r="30" spans="1:14" ht="201.75" customHeight="1">
      <c r="A30" s="73" t="s">
        <v>34</v>
      </c>
      <c r="B30" s="70" t="s">
        <v>42</v>
      </c>
      <c r="C30" s="69" t="s">
        <v>39</v>
      </c>
      <c r="D30" s="70" t="s">
        <v>219</v>
      </c>
      <c r="E30" s="72"/>
      <c r="F30" s="72"/>
      <c r="G30" s="72"/>
      <c r="H30" s="72"/>
      <c r="I30" s="72"/>
      <c r="J30" s="72"/>
      <c r="K30" s="72"/>
      <c r="L30" s="72"/>
      <c r="M30" s="72"/>
      <c r="N30" s="72"/>
    </row>
    <row r="31" spans="1:14" ht="51.75" customHeight="1">
      <c r="A31" s="75" t="s">
        <v>30</v>
      </c>
      <c r="B31" s="70" t="s">
        <v>42</v>
      </c>
      <c r="C31" s="69" t="s">
        <v>43</v>
      </c>
      <c r="D31" s="70" t="s">
        <v>207</v>
      </c>
      <c r="E31" s="72"/>
      <c r="F31" s="72"/>
      <c r="G31" s="72"/>
      <c r="H31" s="72"/>
      <c r="I31" s="72"/>
      <c r="J31" s="72"/>
      <c r="K31" s="72"/>
      <c r="L31" s="72"/>
      <c r="M31" s="72"/>
      <c r="N31" s="72"/>
    </row>
    <row r="32" spans="1:14" ht="84.75" customHeight="1">
      <c r="A32" s="70" t="s">
        <v>180</v>
      </c>
      <c r="B32" s="70" t="s">
        <v>130</v>
      </c>
      <c r="C32" s="31" t="s">
        <v>45</v>
      </c>
      <c r="D32" s="134" t="s">
        <v>513</v>
      </c>
      <c r="E32" s="72"/>
      <c r="F32" s="72"/>
      <c r="G32" s="72"/>
      <c r="H32" s="72"/>
      <c r="I32" s="72"/>
      <c r="J32" s="72"/>
      <c r="K32" s="72"/>
      <c r="L32" s="72"/>
      <c r="M32" s="72"/>
      <c r="N32" s="72"/>
    </row>
    <row r="33" spans="1:14" ht="100.5" customHeight="1">
      <c r="A33" s="70" t="s">
        <v>181</v>
      </c>
      <c r="B33" s="70" t="s">
        <v>38</v>
      </c>
      <c r="C33" s="69" t="s">
        <v>402</v>
      </c>
      <c r="D33" s="70" t="s">
        <v>514</v>
      </c>
      <c r="E33" s="72"/>
      <c r="F33" s="72"/>
      <c r="G33" s="72"/>
      <c r="H33" s="72"/>
      <c r="I33" s="72"/>
      <c r="J33" s="72"/>
      <c r="K33" s="72"/>
      <c r="L33" s="72"/>
      <c r="M33" s="72"/>
      <c r="N33" s="72"/>
    </row>
    <row r="34" spans="1:14" ht="20.399999999999999">
      <c r="A34" s="70" t="s">
        <v>182</v>
      </c>
      <c r="B34" s="70" t="s">
        <v>40</v>
      </c>
      <c r="C34" s="31" t="s">
        <v>45</v>
      </c>
      <c r="D34" s="134" t="s">
        <v>474</v>
      </c>
      <c r="E34" s="72"/>
      <c r="F34" s="72"/>
      <c r="G34" s="72"/>
      <c r="H34" s="72"/>
      <c r="I34" s="72"/>
      <c r="J34" s="72"/>
      <c r="K34" s="72"/>
      <c r="L34" s="72"/>
      <c r="M34" s="72"/>
      <c r="N34" s="72"/>
    </row>
    <row r="35" spans="1:14" ht="20.399999999999999">
      <c r="A35" s="70" t="s">
        <v>183</v>
      </c>
      <c r="B35" s="70" t="s">
        <v>41</v>
      </c>
      <c r="C35" s="31" t="s">
        <v>45</v>
      </c>
      <c r="D35" s="134" t="s">
        <v>475</v>
      </c>
      <c r="E35" s="72"/>
      <c r="F35" s="72"/>
      <c r="G35" s="72"/>
      <c r="H35" s="72"/>
      <c r="I35" s="72"/>
      <c r="J35" s="72"/>
      <c r="K35" s="72"/>
      <c r="L35" s="72"/>
      <c r="M35" s="72"/>
      <c r="N35" s="72"/>
    </row>
    <row r="36" spans="1:14" ht="20.399999999999999">
      <c r="A36" s="70" t="s">
        <v>184</v>
      </c>
      <c r="B36" s="70" t="s">
        <v>42</v>
      </c>
      <c r="C36" s="31" t="s">
        <v>45</v>
      </c>
      <c r="D36" s="134" t="s">
        <v>476</v>
      </c>
      <c r="E36" s="72"/>
      <c r="F36" s="72"/>
      <c r="G36" s="72"/>
      <c r="H36" s="72"/>
      <c r="I36" s="72"/>
      <c r="J36" s="72"/>
      <c r="K36" s="72"/>
      <c r="L36" s="72"/>
      <c r="M36" s="72"/>
      <c r="N36" s="72"/>
    </row>
    <row r="37" spans="1:14" ht="32.25" customHeight="1">
      <c r="A37" s="70" t="s">
        <v>185</v>
      </c>
      <c r="B37" s="70" t="s">
        <v>42</v>
      </c>
      <c r="C37" s="69" t="s">
        <v>43</v>
      </c>
      <c r="D37" s="70" t="s">
        <v>477</v>
      </c>
      <c r="E37" s="72"/>
      <c r="F37" s="72"/>
      <c r="G37" s="72"/>
      <c r="H37" s="72"/>
      <c r="I37" s="72"/>
      <c r="J37" s="72"/>
      <c r="K37" s="72"/>
      <c r="L37" s="72"/>
      <c r="M37" s="72"/>
      <c r="N37" s="72"/>
    </row>
    <row r="38" spans="1:14">
      <c r="A38" s="70" t="s">
        <v>186</v>
      </c>
      <c r="B38" s="70" t="s">
        <v>42</v>
      </c>
      <c r="C38" s="69" t="s">
        <v>43</v>
      </c>
      <c r="D38" s="70" t="s">
        <v>478</v>
      </c>
      <c r="E38" s="72"/>
      <c r="F38" s="72"/>
      <c r="G38" s="72"/>
      <c r="H38" s="72"/>
      <c r="I38" s="72"/>
      <c r="J38" s="72"/>
      <c r="K38" s="72"/>
      <c r="L38" s="72"/>
      <c r="M38" s="72"/>
      <c r="N38" s="72"/>
    </row>
    <row r="39" spans="1:14" ht="102">
      <c r="A39" s="70" t="s">
        <v>187</v>
      </c>
      <c r="B39" s="70" t="s">
        <v>42</v>
      </c>
      <c r="C39" s="69" t="s">
        <v>45</v>
      </c>
      <c r="D39" s="70" t="s">
        <v>515</v>
      </c>
      <c r="E39" s="72"/>
      <c r="F39" s="72"/>
      <c r="G39" s="72"/>
      <c r="H39" s="72"/>
      <c r="I39" s="72"/>
      <c r="J39" s="72"/>
      <c r="K39" s="72"/>
      <c r="L39" s="72"/>
      <c r="M39" s="72"/>
      <c r="N39" s="72"/>
    </row>
    <row r="40" spans="1:14" ht="131.25" customHeight="1">
      <c r="A40" s="70" t="s">
        <v>188</v>
      </c>
      <c r="B40" s="70" t="s">
        <v>395</v>
      </c>
      <c r="C40" s="69" t="s">
        <v>45</v>
      </c>
      <c r="D40" s="134" t="s">
        <v>480</v>
      </c>
      <c r="E40" s="72"/>
      <c r="F40" s="72"/>
      <c r="G40" s="72"/>
      <c r="H40" s="72"/>
      <c r="I40" s="72"/>
      <c r="J40" s="72"/>
      <c r="K40" s="72"/>
      <c r="L40" s="72"/>
      <c r="M40" s="72"/>
      <c r="N40" s="72"/>
    </row>
    <row r="41" spans="1:14" ht="47.25" customHeight="1">
      <c r="A41" s="70" t="s">
        <v>194</v>
      </c>
      <c r="B41" s="70" t="s">
        <v>46</v>
      </c>
      <c r="C41" s="69" t="s">
        <v>43</v>
      </c>
      <c r="D41" s="70" t="s">
        <v>481</v>
      </c>
      <c r="E41" s="72"/>
      <c r="F41" s="72"/>
      <c r="G41" s="72"/>
      <c r="H41" s="72"/>
      <c r="I41" s="72"/>
      <c r="J41" s="72"/>
      <c r="K41" s="72"/>
      <c r="L41" s="72"/>
      <c r="M41" s="72"/>
      <c r="N41" s="72"/>
    </row>
    <row r="42" spans="1:14" ht="36" customHeight="1">
      <c r="A42" s="73" t="s">
        <v>172</v>
      </c>
      <c r="B42" s="70" t="s">
        <v>42</v>
      </c>
      <c r="C42" s="69" t="s">
        <v>43</v>
      </c>
      <c r="D42" s="70" t="s">
        <v>208</v>
      </c>
      <c r="E42" s="72"/>
      <c r="F42" s="72"/>
      <c r="G42" s="72"/>
      <c r="H42" s="72"/>
      <c r="I42" s="72"/>
      <c r="J42" s="72"/>
      <c r="K42" s="72"/>
      <c r="L42" s="72"/>
      <c r="M42" s="72"/>
      <c r="N42" s="72"/>
    </row>
    <row r="43" spans="1:14" ht="126" customHeight="1">
      <c r="A43" s="70" t="s">
        <v>153</v>
      </c>
      <c r="B43" s="76" t="s">
        <v>42</v>
      </c>
      <c r="C43" s="69" t="s">
        <v>45</v>
      </c>
      <c r="D43" s="70" t="s">
        <v>210</v>
      </c>
      <c r="E43" s="72"/>
      <c r="F43" s="72"/>
      <c r="G43" s="72"/>
      <c r="H43" s="72"/>
      <c r="I43" s="72"/>
      <c r="J43" s="72"/>
      <c r="K43" s="72"/>
      <c r="L43" s="72"/>
      <c r="M43" s="72"/>
      <c r="N43" s="72"/>
    </row>
    <row r="44" spans="1:14" ht="94.5" customHeight="1">
      <c r="A44" s="70" t="s">
        <v>163</v>
      </c>
      <c r="B44" s="70" t="s">
        <v>53</v>
      </c>
      <c r="C44" s="69" t="s">
        <v>43</v>
      </c>
      <c r="D44" s="70" t="s">
        <v>211</v>
      </c>
      <c r="E44" s="72"/>
      <c r="F44" s="72"/>
      <c r="G44" s="72"/>
      <c r="H44" s="72"/>
      <c r="I44" s="72"/>
      <c r="J44" s="72"/>
      <c r="K44" s="72"/>
      <c r="L44" s="72"/>
      <c r="M44" s="72"/>
      <c r="N44" s="72"/>
    </row>
    <row r="45" spans="1:14" ht="135.75" customHeight="1">
      <c r="A45" s="73" t="s">
        <v>35</v>
      </c>
      <c r="B45" s="70" t="s">
        <v>41</v>
      </c>
      <c r="C45" s="69" t="s">
        <v>45</v>
      </c>
      <c r="D45" s="134" t="s">
        <v>482</v>
      </c>
      <c r="E45" s="72"/>
      <c r="F45" s="72"/>
      <c r="G45" s="72"/>
      <c r="H45" s="72"/>
      <c r="I45" s="72"/>
      <c r="J45" s="72"/>
      <c r="K45" s="72"/>
      <c r="L45" s="72"/>
      <c r="M45" s="72"/>
      <c r="N45" s="72"/>
    </row>
    <row r="46" spans="1:14" ht="58.5" customHeight="1">
      <c r="A46" s="70" t="s">
        <v>196</v>
      </c>
      <c r="B46" s="70" t="s">
        <v>41</v>
      </c>
      <c r="C46" s="69" t="s">
        <v>43</v>
      </c>
      <c r="D46" s="70" t="s">
        <v>209</v>
      </c>
      <c r="E46" s="72"/>
      <c r="F46" s="72"/>
      <c r="G46" s="72"/>
      <c r="H46" s="72"/>
      <c r="I46" s="72"/>
      <c r="J46" s="72"/>
      <c r="K46" s="72"/>
      <c r="L46" s="72"/>
      <c r="M46" s="72"/>
      <c r="N46" s="72"/>
    </row>
    <row r="47" spans="1:14" s="78" customFormat="1" ht="105" customHeight="1">
      <c r="A47" s="73" t="s">
        <v>404</v>
      </c>
      <c r="B47" s="76" t="s">
        <v>49</v>
      </c>
      <c r="C47" s="77" t="s">
        <v>45</v>
      </c>
      <c r="D47" s="70" t="s">
        <v>405</v>
      </c>
      <c r="E47" s="72"/>
      <c r="F47" s="72"/>
      <c r="G47" s="72"/>
      <c r="H47" s="72"/>
      <c r="I47" s="72"/>
      <c r="J47" s="72"/>
      <c r="K47" s="72"/>
      <c r="L47" s="72"/>
      <c r="M47" s="72"/>
      <c r="N47" s="72"/>
    </row>
    <row r="48" spans="1:14" s="78" customFormat="1" ht="63" customHeight="1">
      <c r="A48" s="89" t="s">
        <v>410</v>
      </c>
      <c r="B48" s="70" t="s">
        <v>42</v>
      </c>
      <c r="C48" s="69" t="s">
        <v>43</v>
      </c>
      <c r="D48" s="70" t="s">
        <v>844</v>
      </c>
      <c r="E48" s="72"/>
      <c r="F48" s="72"/>
      <c r="G48" s="72"/>
      <c r="H48" s="72"/>
      <c r="I48" s="72"/>
      <c r="J48" s="72"/>
      <c r="K48" s="72"/>
      <c r="L48" s="72"/>
      <c r="M48" s="72"/>
      <c r="N48" s="72"/>
    </row>
    <row r="49" spans="1:14" s="78" customFormat="1" ht="89.25" customHeight="1">
      <c r="A49" s="75" t="s">
        <v>15</v>
      </c>
      <c r="B49" s="70" t="s">
        <v>130</v>
      </c>
      <c r="C49" s="69" t="s">
        <v>39</v>
      </c>
      <c r="D49" s="134" t="s">
        <v>406</v>
      </c>
      <c r="E49" s="72"/>
      <c r="F49" s="72"/>
      <c r="G49" s="72"/>
      <c r="H49" s="72"/>
      <c r="I49" s="72"/>
      <c r="J49" s="72"/>
      <c r="K49" s="72"/>
      <c r="L49" s="72"/>
      <c r="M49" s="72"/>
      <c r="N49" s="72"/>
    </row>
    <row r="50" spans="1:14" s="78" customFormat="1" ht="72.75" customHeight="1">
      <c r="A50" s="75" t="s">
        <v>22</v>
      </c>
      <c r="B50" s="70" t="s">
        <v>16</v>
      </c>
      <c r="C50" s="69" t="s">
        <v>39</v>
      </c>
      <c r="D50" s="70" t="s">
        <v>199</v>
      </c>
      <c r="E50" s="72"/>
      <c r="F50" s="72"/>
      <c r="G50" s="72"/>
      <c r="H50" s="72"/>
      <c r="I50" s="72"/>
      <c r="J50" s="72"/>
      <c r="K50" s="72"/>
      <c r="L50" s="72"/>
      <c r="M50" s="72"/>
      <c r="N50" s="72"/>
    </row>
    <row r="51" spans="1:14" s="78" customFormat="1" ht="163.19999999999999">
      <c r="A51" s="75" t="s">
        <v>18</v>
      </c>
      <c r="B51" s="79" t="s">
        <v>872</v>
      </c>
      <c r="C51" s="69" t="s">
        <v>39</v>
      </c>
      <c r="D51" s="70" t="s">
        <v>877</v>
      </c>
      <c r="E51" s="72"/>
      <c r="F51" s="72"/>
      <c r="G51" s="72"/>
      <c r="H51" s="72"/>
      <c r="I51" s="72"/>
      <c r="J51" s="72"/>
      <c r="K51" s="72"/>
      <c r="L51" s="72"/>
      <c r="M51" s="72"/>
      <c r="N51" s="72"/>
    </row>
    <row r="52" spans="1:14" s="78" customFormat="1" ht="81.599999999999994">
      <c r="A52" s="75" t="s">
        <v>19</v>
      </c>
      <c r="B52" s="70" t="s">
        <v>562</v>
      </c>
      <c r="C52" s="31" t="s">
        <v>45</v>
      </c>
      <c r="D52" s="134" t="s">
        <v>483</v>
      </c>
      <c r="E52" s="72"/>
      <c r="F52" s="72"/>
      <c r="G52" s="72"/>
      <c r="H52" s="72"/>
      <c r="I52" s="72"/>
      <c r="J52" s="72"/>
      <c r="K52" s="72"/>
      <c r="L52" s="72"/>
      <c r="M52" s="72"/>
      <c r="N52" s="72"/>
    </row>
    <row r="53" spans="1:14" s="78" customFormat="1" ht="81.599999999999994">
      <c r="A53" s="75" t="s">
        <v>20</v>
      </c>
      <c r="B53" s="70" t="s">
        <v>562</v>
      </c>
      <c r="C53" s="31" t="s">
        <v>45</v>
      </c>
      <c r="D53" s="134" t="s">
        <v>484</v>
      </c>
      <c r="E53" s="72"/>
      <c r="F53" s="72"/>
      <c r="G53" s="72"/>
      <c r="H53" s="72"/>
      <c r="I53" s="72"/>
      <c r="J53" s="72"/>
      <c r="K53" s="72"/>
      <c r="L53" s="72"/>
      <c r="M53" s="72"/>
      <c r="N53" s="72"/>
    </row>
    <row r="54" spans="1:14" s="78" customFormat="1" ht="30.6">
      <c r="A54" s="75" t="s">
        <v>17</v>
      </c>
      <c r="B54" s="70" t="s">
        <v>562</v>
      </c>
      <c r="C54" s="69" t="s">
        <v>39</v>
      </c>
      <c r="D54" s="70" t="s">
        <v>463</v>
      </c>
      <c r="E54" s="72"/>
      <c r="F54" s="72"/>
      <c r="G54" s="72"/>
      <c r="H54" s="72"/>
      <c r="I54" s="72"/>
      <c r="J54" s="72"/>
      <c r="K54" s="72"/>
      <c r="L54" s="72"/>
      <c r="M54" s="72"/>
      <c r="N54" s="72"/>
    </row>
    <row r="55" spans="1:14" s="78" customFormat="1" ht="10.5" customHeight="1">
      <c r="A55" s="75" t="s">
        <v>21</v>
      </c>
      <c r="B55" s="70" t="s">
        <v>562</v>
      </c>
      <c r="C55" s="69" t="s">
        <v>39</v>
      </c>
      <c r="D55" s="70" t="s">
        <v>485</v>
      </c>
      <c r="E55" s="72"/>
      <c r="F55" s="72"/>
      <c r="G55" s="72"/>
      <c r="H55" s="72"/>
      <c r="I55" s="72"/>
      <c r="J55" s="72"/>
      <c r="K55" s="72"/>
      <c r="L55" s="72"/>
      <c r="M55" s="72"/>
      <c r="N55" s="72"/>
    </row>
    <row r="56" spans="1:14" ht="61.2">
      <c r="A56" s="75" t="s">
        <v>27</v>
      </c>
      <c r="B56" s="70" t="s">
        <v>53</v>
      </c>
      <c r="C56" s="69" t="s">
        <v>39</v>
      </c>
      <c r="D56" s="70" t="s">
        <v>200</v>
      </c>
      <c r="E56" s="72"/>
      <c r="F56" s="72"/>
      <c r="G56" s="72"/>
      <c r="H56" s="72"/>
      <c r="I56" s="72"/>
      <c r="J56" s="72"/>
      <c r="K56" s="72"/>
      <c r="L56" s="72"/>
      <c r="M56" s="72"/>
      <c r="N56" s="72"/>
    </row>
    <row r="57" spans="1:14" ht="51">
      <c r="A57" s="75" t="s">
        <v>25</v>
      </c>
      <c r="B57" s="70" t="s">
        <v>26</v>
      </c>
      <c r="C57" s="69" t="s">
        <v>39</v>
      </c>
      <c r="D57" s="70" t="s">
        <v>203</v>
      </c>
      <c r="E57" s="72"/>
      <c r="F57" s="72"/>
      <c r="G57" s="72"/>
      <c r="H57" s="72"/>
      <c r="I57" s="72"/>
      <c r="J57" s="72"/>
      <c r="K57" s="72"/>
      <c r="L57" s="72"/>
      <c r="M57" s="72"/>
      <c r="N57" s="72"/>
    </row>
    <row r="58" spans="1:14" s="78" customFormat="1" ht="91.8">
      <c r="A58" s="75" t="s">
        <v>24</v>
      </c>
      <c r="B58" s="70" t="s">
        <v>49</v>
      </c>
      <c r="C58" s="69" t="s">
        <v>45</v>
      </c>
      <c r="D58" s="70" t="s">
        <v>215</v>
      </c>
      <c r="E58" s="72"/>
      <c r="F58" s="72"/>
      <c r="G58" s="72"/>
      <c r="H58" s="72"/>
      <c r="I58" s="72"/>
      <c r="J58" s="72"/>
      <c r="K58" s="72"/>
      <c r="L58" s="72"/>
      <c r="M58" s="72"/>
      <c r="N58" s="72"/>
    </row>
    <row r="59" spans="1:14" s="78" customFormat="1" ht="101.25" customHeight="1">
      <c r="A59" s="75" t="s">
        <v>28</v>
      </c>
      <c r="B59" s="70" t="s">
        <v>53</v>
      </c>
      <c r="C59" s="69" t="s">
        <v>39</v>
      </c>
      <c r="D59" s="70" t="s">
        <v>204</v>
      </c>
      <c r="E59" s="72"/>
      <c r="F59" s="72"/>
      <c r="G59" s="72"/>
      <c r="H59" s="72"/>
      <c r="I59" s="72"/>
      <c r="J59" s="72"/>
      <c r="K59" s="72"/>
      <c r="L59" s="72"/>
      <c r="M59" s="72"/>
      <c r="N59" s="72"/>
    </row>
    <row r="60" spans="1:14" s="78" customFormat="1" ht="75" customHeight="1">
      <c r="A60" s="75" t="s">
        <v>32</v>
      </c>
      <c r="B60" s="70" t="s">
        <v>130</v>
      </c>
      <c r="C60" s="69" t="s">
        <v>39</v>
      </c>
      <c r="D60" s="70" t="s">
        <v>205</v>
      </c>
      <c r="E60" s="72"/>
      <c r="F60" s="72"/>
      <c r="G60" s="72"/>
      <c r="H60" s="72"/>
      <c r="I60" s="72"/>
      <c r="J60" s="72"/>
      <c r="K60" s="72"/>
      <c r="L60" s="72"/>
      <c r="M60" s="72"/>
      <c r="N60" s="72"/>
    </row>
    <row r="61" spans="1:14" s="78" customFormat="1" ht="142.5" customHeight="1">
      <c r="A61" s="73" t="s">
        <v>375</v>
      </c>
      <c r="B61" s="134" t="s">
        <v>221</v>
      </c>
      <c r="C61" s="31" t="s">
        <v>45</v>
      </c>
      <c r="D61" s="80" t="s">
        <v>677</v>
      </c>
      <c r="E61" s="72"/>
      <c r="F61" s="72"/>
      <c r="G61" s="72"/>
      <c r="H61" s="72"/>
      <c r="I61" s="72"/>
      <c r="J61" s="72"/>
      <c r="K61" s="72"/>
      <c r="L61" s="72"/>
      <c r="M61" s="72"/>
      <c r="N61" s="72"/>
    </row>
    <row r="62" spans="1:14" s="78" customFormat="1" ht="190.5" customHeight="1">
      <c r="A62" s="73" t="s">
        <v>222</v>
      </c>
      <c r="B62" s="76" t="s">
        <v>53</v>
      </c>
      <c r="C62" s="77" t="s">
        <v>43</v>
      </c>
      <c r="D62" s="70" t="s">
        <v>862</v>
      </c>
      <c r="E62" s="72"/>
      <c r="F62" s="72"/>
      <c r="G62" s="72"/>
      <c r="H62" s="72"/>
      <c r="I62" s="72"/>
      <c r="J62" s="72"/>
      <c r="K62" s="72"/>
      <c r="L62" s="72"/>
      <c r="M62" s="72"/>
      <c r="N62" s="72"/>
    </row>
    <row r="63" spans="1:14" s="78" customFormat="1" ht="30.6">
      <c r="A63" s="75" t="s">
        <v>228</v>
      </c>
      <c r="B63" s="70" t="s">
        <v>221</v>
      </c>
      <c r="C63" s="69" t="s">
        <v>43</v>
      </c>
      <c r="D63" s="70" t="s">
        <v>841</v>
      </c>
      <c r="E63" s="72"/>
      <c r="F63" s="72"/>
      <c r="G63" s="72"/>
      <c r="H63" s="72"/>
      <c r="I63" s="72"/>
      <c r="J63" s="72"/>
      <c r="K63" s="72"/>
      <c r="L63" s="72"/>
      <c r="M63" s="72"/>
      <c r="N63" s="72"/>
    </row>
    <row r="64" spans="1:14" s="78" customFormat="1" ht="20.399999999999999">
      <c r="A64" s="75" t="s">
        <v>372</v>
      </c>
      <c r="B64" s="70" t="s">
        <v>53</v>
      </c>
      <c r="C64" s="69" t="s">
        <v>43</v>
      </c>
      <c r="D64" s="135" t="s">
        <v>376</v>
      </c>
      <c r="E64" s="72"/>
      <c r="F64" s="72"/>
      <c r="G64" s="72"/>
      <c r="H64" s="72"/>
      <c r="I64" s="72"/>
      <c r="J64" s="72"/>
      <c r="K64" s="72"/>
      <c r="L64" s="72"/>
      <c r="M64" s="72"/>
      <c r="N64" s="72"/>
    </row>
    <row r="65" spans="1:14" s="81" customFormat="1" ht="20.399999999999999">
      <c r="A65" s="91" t="s">
        <v>417</v>
      </c>
      <c r="B65" s="70" t="s">
        <v>486</v>
      </c>
      <c r="C65" s="69" t="s">
        <v>45</v>
      </c>
      <c r="D65" s="70" t="s">
        <v>418</v>
      </c>
      <c r="E65" s="72"/>
      <c r="F65" s="72"/>
      <c r="G65" s="72"/>
      <c r="H65" s="72"/>
      <c r="I65" s="72"/>
      <c r="J65" s="72"/>
      <c r="K65" s="72"/>
      <c r="L65" s="72"/>
      <c r="M65" s="72"/>
      <c r="N65" s="72"/>
    </row>
    <row r="66" spans="1:14" s="40" customFormat="1" ht="20.399999999999999">
      <c r="A66" s="82" t="s">
        <v>383</v>
      </c>
      <c r="B66" s="82" t="s">
        <v>300</v>
      </c>
      <c r="C66" s="83" t="s">
        <v>43</v>
      </c>
      <c r="D66" s="82" t="s">
        <v>386</v>
      </c>
      <c r="E66" s="72"/>
      <c r="F66" s="72"/>
      <c r="G66" s="72"/>
      <c r="H66" s="72"/>
      <c r="I66" s="72"/>
      <c r="J66" s="72"/>
      <c r="K66" s="72"/>
      <c r="L66" s="72"/>
      <c r="M66" s="72"/>
      <c r="N66" s="72"/>
    </row>
    <row r="67" spans="1:14" s="40" customFormat="1">
      <c r="A67" s="82" t="s">
        <v>384</v>
      </c>
      <c r="B67" s="82" t="s">
        <v>300</v>
      </c>
      <c r="C67" s="83" t="s">
        <v>43</v>
      </c>
      <c r="D67" s="82" t="s">
        <v>385</v>
      </c>
      <c r="E67" s="72"/>
      <c r="F67" s="72"/>
      <c r="G67" s="72"/>
      <c r="H67" s="72"/>
      <c r="I67" s="72"/>
      <c r="J67" s="72"/>
      <c r="K67" s="72"/>
      <c r="L67" s="72"/>
      <c r="M67" s="72"/>
      <c r="N67" s="72"/>
    </row>
    <row r="68" spans="1:14" s="40" customFormat="1">
      <c r="A68" s="82" t="s">
        <v>780</v>
      </c>
      <c r="B68" s="82" t="s">
        <v>300</v>
      </c>
      <c r="C68" s="83" t="s">
        <v>43</v>
      </c>
      <c r="D68" s="82"/>
      <c r="E68" s="72"/>
      <c r="F68" s="72"/>
      <c r="G68" s="72"/>
      <c r="H68" s="72"/>
      <c r="I68" s="72"/>
      <c r="J68" s="72"/>
      <c r="K68" s="72"/>
      <c r="L68" s="72"/>
      <c r="M68" s="72"/>
      <c r="N68" s="72"/>
    </row>
    <row r="69" spans="1:14" s="40" customFormat="1">
      <c r="A69" s="82" t="s">
        <v>380</v>
      </c>
      <c r="B69" s="82" t="s">
        <v>300</v>
      </c>
      <c r="C69" s="83" t="s">
        <v>43</v>
      </c>
      <c r="D69" s="82" t="s">
        <v>382</v>
      </c>
      <c r="E69" s="72"/>
      <c r="F69" s="72"/>
      <c r="G69" s="72"/>
      <c r="H69" s="72"/>
      <c r="I69" s="72"/>
      <c r="J69" s="72"/>
      <c r="K69" s="72"/>
      <c r="L69" s="72"/>
      <c r="M69" s="72"/>
      <c r="N69" s="72"/>
    </row>
    <row r="70" spans="1:14" s="40" customFormat="1">
      <c r="A70" s="82" t="s">
        <v>647</v>
      </c>
      <c r="B70" s="82" t="s">
        <v>53</v>
      </c>
      <c r="C70" s="83" t="s">
        <v>45</v>
      </c>
      <c r="D70" s="82" t="s">
        <v>648</v>
      </c>
      <c r="E70" s="72"/>
      <c r="F70" s="72"/>
      <c r="G70" s="72"/>
      <c r="H70" s="72"/>
      <c r="I70" s="72"/>
      <c r="J70" s="72"/>
      <c r="K70" s="72"/>
      <c r="L70" s="72"/>
      <c r="M70" s="72"/>
      <c r="N70" s="72"/>
    </row>
    <row r="71" spans="1:14" s="84" customFormat="1" ht="61.2">
      <c r="A71" s="134" t="s">
        <v>388</v>
      </c>
      <c r="B71" s="134" t="s">
        <v>389</v>
      </c>
      <c r="C71" s="31" t="s">
        <v>391</v>
      </c>
      <c r="D71" s="134" t="s">
        <v>678</v>
      </c>
      <c r="E71" s="72"/>
      <c r="F71" s="72"/>
      <c r="G71" s="72"/>
      <c r="H71" s="72"/>
      <c r="I71" s="72"/>
      <c r="J71" s="72"/>
      <c r="K71" s="72"/>
      <c r="L71" s="72"/>
      <c r="M71" s="72"/>
      <c r="N71" s="72"/>
    </row>
    <row r="72" spans="1:14" s="84" customFormat="1" ht="20.399999999999999">
      <c r="A72" s="134" t="s">
        <v>390</v>
      </c>
      <c r="B72" s="134" t="s">
        <v>389</v>
      </c>
      <c r="C72" s="31" t="s">
        <v>391</v>
      </c>
      <c r="D72" s="34" t="s">
        <v>659</v>
      </c>
      <c r="E72" s="72"/>
      <c r="F72" s="72"/>
      <c r="G72" s="72"/>
      <c r="H72" s="72"/>
      <c r="I72" s="72"/>
      <c r="J72" s="72"/>
      <c r="K72" s="72"/>
      <c r="L72" s="72"/>
      <c r="M72" s="72"/>
      <c r="N72" s="72"/>
    </row>
    <row r="73" spans="1:14" ht="20.399999999999999">
      <c r="A73" s="134" t="s">
        <v>419</v>
      </c>
      <c r="B73" s="70" t="s">
        <v>420</v>
      </c>
      <c r="C73" s="31" t="s">
        <v>39</v>
      </c>
      <c r="D73" s="34" t="s">
        <v>421</v>
      </c>
      <c r="E73" s="72"/>
      <c r="F73" s="72"/>
      <c r="G73" s="72"/>
      <c r="H73" s="72"/>
      <c r="I73" s="72"/>
      <c r="J73" s="72"/>
      <c r="K73" s="72"/>
      <c r="L73" s="72"/>
      <c r="M73" s="72"/>
      <c r="N73" s="72"/>
    </row>
    <row r="74" spans="1:14" ht="165" customHeight="1">
      <c r="A74" s="134" t="s">
        <v>425</v>
      </c>
      <c r="B74" s="134" t="s">
        <v>67</v>
      </c>
      <c r="C74" s="31" t="s">
        <v>45</v>
      </c>
      <c r="D74" s="34" t="s">
        <v>487</v>
      </c>
      <c r="E74" s="72"/>
      <c r="F74" s="72"/>
      <c r="G74" s="72"/>
      <c r="H74" s="72"/>
      <c r="I74" s="72"/>
      <c r="J74" s="72"/>
      <c r="K74" s="72"/>
      <c r="L74" s="72"/>
      <c r="M74" s="72"/>
      <c r="N74" s="72"/>
    </row>
    <row r="75" spans="1:14" ht="61.2">
      <c r="A75" s="134" t="s">
        <v>424</v>
      </c>
      <c r="B75" s="134" t="s">
        <v>526</v>
      </c>
      <c r="C75" s="31" t="s">
        <v>45</v>
      </c>
      <c r="D75" s="34" t="s">
        <v>503</v>
      </c>
      <c r="E75" s="72"/>
      <c r="F75" s="72"/>
      <c r="G75" s="72"/>
      <c r="H75" s="72"/>
      <c r="I75" s="72"/>
      <c r="J75" s="72"/>
      <c r="K75" s="72"/>
      <c r="L75" s="72"/>
      <c r="M75" s="72"/>
      <c r="N75" s="72"/>
    </row>
    <row r="76" spans="1:14" ht="92.4">
      <c r="A76" s="134" t="s">
        <v>423</v>
      </c>
      <c r="B76" s="134" t="s">
        <v>857</v>
      </c>
      <c r="C76" s="31" t="s">
        <v>45</v>
      </c>
      <c r="D76" s="85" t="s">
        <v>516</v>
      </c>
      <c r="E76" s="72"/>
      <c r="F76" s="72"/>
      <c r="G76" s="72"/>
      <c r="H76" s="72"/>
      <c r="I76" s="72"/>
      <c r="J76" s="72"/>
      <c r="K76" s="72"/>
      <c r="L76" s="72"/>
      <c r="M76" s="72"/>
      <c r="N76" s="72"/>
    </row>
    <row r="77" spans="1:14" ht="91.8">
      <c r="A77" s="134" t="s">
        <v>422</v>
      </c>
      <c r="B77" s="134" t="s">
        <v>42</v>
      </c>
      <c r="C77" s="31" t="s">
        <v>39</v>
      </c>
      <c r="D77" s="34" t="s">
        <v>489</v>
      </c>
      <c r="E77" s="72"/>
      <c r="F77" s="72"/>
      <c r="G77" s="72"/>
      <c r="H77" s="72"/>
      <c r="I77" s="72"/>
      <c r="J77" s="72"/>
      <c r="K77" s="72"/>
      <c r="L77" s="72"/>
      <c r="M77" s="72"/>
      <c r="N77" s="72"/>
    </row>
    <row r="78" spans="1:14" s="33" customFormat="1" ht="91.8">
      <c r="A78" s="134" t="s">
        <v>443</v>
      </c>
      <c r="B78" s="134" t="s">
        <v>49</v>
      </c>
      <c r="C78" s="31" t="s">
        <v>45</v>
      </c>
      <c r="D78" s="134" t="s">
        <v>679</v>
      </c>
      <c r="E78" s="72"/>
      <c r="F78" s="72"/>
      <c r="G78" s="72"/>
      <c r="H78" s="72"/>
      <c r="I78" s="72"/>
      <c r="J78" s="72"/>
      <c r="K78" s="72"/>
      <c r="L78" s="72"/>
      <c r="M78" s="72"/>
      <c r="N78" s="72"/>
    </row>
    <row r="79" spans="1:14" s="33" customFormat="1" ht="51">
      <c r="A79" s="134" t="s">
        <v>444</v>
      </c>
      <c r="B79" s="134" t="s">
        <v>607</v>
      </c>
      <c r="C79" s="31" t="s">
        <v>45</v>
      </c>
      <c r="D79" s="134" t="s">
        <v>670</v>
      </c>
      <c r="E79" s="72"/>
      <c r="F79" s="72"/>
      <c r="G79" s="72"/>
      <c r="H79" s="72"/>
      <c r="I79" s="72"/>
      <c r="J79" s="72"/>
      <c r="K79" s="72"/>
      <c r="L79" s="72"/>
      <c r="M79" s="72"/>
      <c r="N79" s="72"/>
    </row>
    <row r="80" spans="1:14" s="40" customFormat="1" ht="122.4">
      <c r="A80" s="135" t="s">
        <v>292</v>
      </c>
      <c r="B80" s="134" t="s">
        <v>41</v>
      </c>
      <c r="C80" s="31" t="s">
        <v>45</v>
      </c>
      <c r="D80" s="134" t="s">
        <v>517</v>
      </c>
      <c r="E80" s="72"/>
      <c r="F80" s="72"/>
      <c r="G80" s="72"/>
      <c r="H80" s="72"/>
      <c r="I80" s="72"/>
      <c r="J80" s="72"/>
      <c r="K80" s="72"/>
      <c r="L80" s="72"/>
      <c r="M80" s="72"/>
      <c r="N80" s="72"/>
    </row>
    <row r="81" spans="1:14" s="65" customFormat="1" ht="20.399999999999999">
      <c r="A81" s="186" t="s">
        <v>644</v>
      </c>
      <c r="B81" s="134" t="s">
        <v>654</v>
      </c>
      <c r="C81" s="69" t="s">
        <v>45</v>
      </c>
      <c r="D81" s="134" t="s">
        <v>688</v>
      </c>
      <c r="E81" s="72"/>
      <c r="F81" s="72"/>
      <c r="G81" s="72"/>
      <c r="H81" s="72"/>
      <c r="I81" s="72"/>
      <c r="J81" s="72"/>
      <c r="K81" s="72"/>
      <c r="L81" s="72"/>
      <c r="M81" s="72"/>
      <c r="N81" s="72"/>
    </row>
    <row r="82" spans="1:14" s="65" customFormat="1" ht="30.6">
      <c r="A82" s="187" t="s">
        <v>645</v>
      </c>
      <c r="B82" s="134" t="s">
        <v>389</v>
      </c>
      <c r="C82" s="69" t="s">
        <v>45</v>
      </c>
      <c r="D82" s="134" t="s">
        <v>689</v>
      </c>
      <c r="E82" s="72"/>
      <c r="F82" s="72"/>
      <c r="G82" s="72"/>
      <c r="H82" s="72"/>
      <c r="I82" s="72"/>
      <c r="J82" s="72"/>
      <c r="K82" s="72"/>
      <c r="L82" s="72"/>
      <c r="M82" s="72"/>
      <c r="N82" s="72"/>
    </row>
    <row r="83" spans="1:14" ht="122.4">
      <c r="A83" s="134" t="s">
        <v>447</v>
      </c>
      <c r="B83" s="134" t="s">
        <v>53</v>
      </c>
      <c r="C83" s="69" t="s">
        <v>39</v>
      </c>
      <c r="D83" s="134" t="s">
        <v>566</v>
      </c>
      <c r="E83" s="72"/>
      <c r="F83" s="72"/>
      <c r="G83" s="72"/>
      <c r="H83" s="72"/>
      <c r="I83" s="72"/>
      <c r="J83" s="72"/>
      <c r="K83" s="72"/>
      <c r="L83" s="72"/>
      <c r="M83" s="72"/>
      <c r="N83" s="72"/>
    </row>
    <row r="84" spans="1:14" s="86" customFormat="1" ht="225" customHeight="1">
      <c r="A84" s="75" t="s">
        <v>378</v>
      </c>
      <c r="B84" s="82" t="s">
        <v>863</v>
      </c>
      <c r="C84" s="31" t="s">
        <v>45</v>
      </c>
      <c r="D84" s="134" t="s">
        <v>681</v>
      </c>
    </row>
    <row r="85" spans="1:14" s="40" customFormat="1" ht="241.8" customHeight="1">
      <c r="A85" s="75" t="s">
        <v>377</v>
      </c>
      <c r="B85" s="82" t="s">
        <v>864</v>
      </c>
      <c r="C85" s="31" t="s">
        <v>45</v>
      </c>
      <c r="D85" s="134" t="s">
        <v>683</v>
      </c>
    </row>
    <row r="86" spans="1:14" s="40" customFormat="1" ht="87" customHeight="1">
      <c r="A86" s="75" t="s">
        <v>460</v>
      </c>
      <c r="B86" s="75" t="s">
        <v>640</v>
      </c>
      <c r="C86" s="75" t="s">
        <v>43</v>
      </c>
      <c r="D86" s="75" t="s">
        <v>459</v>
      </c>
    </row>
    <row r="87" spans="1:14" s="40" customFormat="1" ht="103.2" customHeight="1">
      <c r="A87" s="70" t="s">
        <v>650</v>
      </c>
      <c r="B87" s="92" t="s">
        <v>652</v>
      </c>
      <c r="C87" s="93" t="s">
        <v>43</v>
      </c>
      <c r="D87" s="174" t="s">
        <v>662</v>
      </c>
      <c r="E87" s="179"/>
    </row>
    <row r="88" spans="1:14" s="40" customFormat="1" ht="172.2" customHeight="1">
      <c r="A88" s="88" t="s">
        <v>651</v>
      </c>
      <c r="B88" s="92" t="s">
        <v>850</v>
      </c>
      <c r="C88" s="93" t="s">
        <v>45</v>
      </c>
      <c r="D88" s="174" t="s">
        <v>851</v>
      </c>
      <c r="E88" s="179"/>
    </row>
    <row r="89" spans="1:14" s="40" customFormat="1" ht="87" customHeight="1">
      <c r="A89" s="92" t="s">
        <v>638</v>
      </c>
      <c r="B89" s="92" t="s">
        <v>53</v>
      </c>
      <c r="C89" s="93" t="s">
        <v>45</v>
      </c>
      <c r="D89" s="92" t="s">
        <v>641</v>
      </c>
      <c r="E89" s="87"/>
    </row>
    <row r="90" spans="1:14" s="40" customFormat="1" ht="293.39999999999998" customHeight="1">
      <c r="A90" s="92" t="s">
        <v>639</v>
      </c>
      <c r="B90" s="92" t="s">
        <v>865</v>
      </c>
      <c r="C90" s="93" t="s">
        <v>45</v>
      </c>
      <c r="D90" s="92" t="s">
        <v>655</v>
      </c>
      <c r="E90" s="87"/>
    </row>
    <row r="91" spans="1:14" s="40" customFormat="1" ht="87" customHeight="1">
      <c r="A91" s="92" t="s">
        <v>653</v>
      </c>
      <c r="B91" s="92" t="s">
        <v>389</v>
      </c>
      <c r="C91" s="93" t="s">
        <v>43</v>
      </c>
      <c r="D91" s="92" t="s">
        <v>642</v>
      </c>
      <c r="E91" s="87"/>
    </row>
    <row r="92" spans="1:14" s="40" customFormat="1" ht="87" customHeight="1">
      <c r="A92" s="75" t="s">
        <v>643</v>
      </c>
      <c r="B92" s="75" t="s">
        <v>389</v>
      </c>
      <c r="C92" s="165" t="s">
        <v>45</v>
      </c>
      <c r="D92" s="75" t="s">
        <v>685</v>
      </c>
      <c r="E92" s="87"/>
    </row>
    <row r="93" spans="1:14">
      <c r="A93" s="70" t="s">
        <v>736</v>
      </c>
      <c r="B93" s="70" t="s">
        <v>737</v>
      </c>
      <c r="C93" s="69" t="s">
        <v>45</v>
      </c>
      <c r="D93" s="167" t="s">
        <v>742</v>
      </c>
      <c r="E93" s="175"/>
    </row>
    <row r="94" spans="1:14" s="40" customFormat="1" ht="36" customHeight="1">
      <c r="A94" s="92" t="s">
        <v>731</v>
      </c>
      <c r="B94" s="70" t="s">
        <v>40</v>
      </c>
      <c r="C94" s="69" t="s">
        <v>43</v>
      </c>
      <c r="D94" s="167" t="s">
        <v>734</v>
      </c>
      <c r="E94" s="179"/>
    </row>
    <row r="95" spans="1:14" s="40" customFormat="1" ht="37.200000000000003" customHeight="1">
      <c r="A95" s="92" t="s">
        <v>732</v>
      </c>
      <c r="B95" s="70" t="s">
        <v>42</v>
      </c>
      <c r="C95" s="69" t="s">
        <v>43</v>
      </c>
      <c r="D95" s="167" t="s">
        <v>735</v>
      </c>
      <c r="E95" s="179"/>
    </row>
    <row r="96" spans="1:14" s="40" customFormat="1" ht="51" customHeight="1">
      <c r="A96" s="92" t="s">
        <v>797</v>
      </c>
      <c r="B96" s="70" t="s">
        <v>38</v>
      </c>
      <c r="C96" s="69" t="s">
        <v>43</v>
      </c>
      <c r="D96" s="167" t="s">
        <v>743</v>
      </c>
      <c r="E96" s="179"/>
    </row>
    <row r="97" spans="1:14" s="40" customFormat="1" ht="35.4" customHeight="1">
      <c r="A97" s="92" t="s">
        <v>738</v>
      </c>
      <c r="B97" s="70" t="s">
        <v>739</v>
      </c>
      <c r="C97" s="69" t="s">
        <v>43</v>
      </c>
      <c r="D97" s="244" t="s">
        <v>754</v>
      </c>
      <c r="E97" s="179"/>
    </row>
    <row r="98" spans="1:14" s="40" customFormat="1" ht="28.8" customHeight="1">
      <c r="A98" s="92" t="s">
        <v>741</v>
      </c>
      <c r="B98" s="70" t="s">
        <v>739</v>
      </c>
      <c r="C98" s="69" t="s">
        <v>43</v>
      </c>
      <c r="D98" s="244" t="s">
        <v>755</v>
      </c>
      <c r="E98" s="179"/>
    </row>
    <row r="99" spans="1:14" s="40" customFormat="1" ht="121.8" customHeight="1">
      <c r="A99" s="134" t="s">
        <v>747</v>
      </c>
      <c r="B99" s="82" t="s">
        <v>756</v>
      </c>
      <c r="C99" s="83" t="s">
        <v>43</v>
      </c>
      <c r="D99" s="174" t="s">
        <v>836</v>
      </c>
      <c r="E99" s="179"/>
    </row>
    <row r="100" spans="1:14" s="40" customFormat="1" ht="36.6" customHeight="1">
      <c r="A100" s="134" t="s">
        <v>791</v>
      </c>
      <c r="B100" s="82" t="s">
        <v>793</v>
      </c>
      <c r="C100" s="83" t="s">
        <v>45</v>
      </c>
      <c r="D100" s="75" t="s">
        <v>796</v>
      </c>
      <c r="E100" s="87"/>
    </row>
    <row r="101" spans="1:14" s="40" customFormat="1" ht="31.8" customHeight="1">
      <c r="A101" s="134" t="s">
        <v>790</v>
      </c>
      <c r="B101" s="82" t="s">
        <v>792</v>
      </c>
      <c r="C101" s="83" t="s">
        <v>45</v>
      </c>
      <c r="D101" s="75" t="s">
        <v>838</v>
      </c>
      <c r="E101" s="87"/>
    </row>
    <row r="102" spans="1:14" s="40" customFormat="1" ht="31.2" customHeight="1">
      <c r="A102" s="134" t="s">
        <v>381</v>
      </c>
      <c r="B102" s="82" t="s">
        <v>300</v>
      </c>
      <c r="C102" s="83" t="s">
        <v>43</v>
      </c>
      <c r="D102" s="174"/>
      <c r="E102" s="179"/>
    </row>
    <row r="103" spans="1:14" s="40" customFormat="1" ht="31.2" customHeight="1">
      <c r="A103" s="134" t="s">
        <v>781</v>
      </c>
      <c r="B103" s="82" t="s">
        <v>300</v>
      </c>
      <c r="C103" s="83" t="s">
        <v>43</v>
      </c>
      <c r="D103" s="174"/>
      <c r="E103" s="179"/>
    </row>
    <row r="104" spans="1:14" s="40" customFormat="1" ht="31.2" customHeight="1">
      <c r="A104" s="134" t="s">
        <v>691</v>
      </c>
      <c r="B104" s="82" t="s">
        <v>300</v>
      </c>
      <c r="C104" s="83" t="s">
        <v>43</v>
      </c>
      <c r="D104" s="174"/>
      <c r="E104" s="179"/>
    </row>
    <row r="105" spans="1:14" s="40" customFormat="1" ht="31.2" customHeight="1">
      <c r="A105" s="134" t="s">
        <v>692</v>
      </c>
      <c r="B105" s="82" t="s">
        <v>300</v>
      </c>
      <c r="C105" s="83" t="s">
        <v>43</v>
      </c>
      <c r="D105" s="174"/>
      <c r="E105" s="179"/>
    </row>
    <row r="106" spans="1:14" s="40" customFormat="1" ht="31.2" customHeight="1">
      <c r="A106" s="134" t="s">
        <v>693</v>
      </c>
      <c r="B106" s="82" t="s">
        <v>300</v>
      </c>
      <c r="C106" s="83" t="s">
        <v>43</v>
      </c>
      <c r="D106" s="75"/>
      <c r="E106" s="87"/>
    </row>
    <row r="107" spans="1:14" s="40" customFormat="1" ht="19.95" customHeight="1">
      <c r="A107" s="134" t="s">
        <v>746</v>
      </c>
      <c r="B107" s="82" t="s">
        <v>300</v>
      </c>
      <c r="C107" s="83" t="s">
        <v>43</v>
      </c>
      <c r="D107" s="75"/>
      <c r="E107" s="87"/>
    </row>
    <row r="108" spans="1:14" s="40" customFormat="1" ht="31.2" customHeight="1">
      <c r="A108" s="134" t="s">
        <v>445</v>
      </c>
      <c r="B108" s="134" t="s">
        <v>451</v>
      </c>
      <c r="C108" s="69" t="s">
        <v>39</v>
      </c>
      <c r="D108" s="134" t="s">
        <v>454</v>
      </c>
      <c r="E108" s="194"/>
    </row>
    <row r="109" spans="1:14" ht="30.6">
      <c r="A109" s="88" t="s">
        <v>680</v>
      </c>
      <c r="B109" s="74" t="s">
        <v>29</v>
      </c>
      <c r="C109" s="74" t="s">
        <v>656</v>
      </c>
      <c r="E109" s="72"/>
      <c r="F109" s="72"/>
      <c r="G109" s="72"/>
      <c r="H109" s="72"/>
      <c r="I109" s="72"/>
      <c r="J109" s="72"/>
      <c r="K109" s="72"/>
      <c r="L109" s="72"/>
      <c r="M109" s="72"/>
      <c r="N109" s="72"/>
    </row>
    <row r="110" spans="1:14" ht="30.6">
      <c r="A110" s="88" t="s">
        <v>456</v>
      </c>
      <c r="B110" s="74" t="s">
        <v>29</v>
      </c>
      <c r="C110" s="74" t="s">
        <v>657</v>
      </c>
      <c r="E110" s="72"/>
      <c r="F110" s="72"/>
      <c r="G110" s="72"/>
      <c r="H110" s="72"/>
      <c r="I110" s="72"/>
      <c r="J110" s="72"/>
      <c r="K110" s="72"/>
      <c r="L110" s="72"/>
      <c r="M110" s="72"/>
      <c r="N110" s="72"/>
    </row>
    <row r="111" spans="1:14" ht="30.6">
      <c r="A111" s="88" t="s">
        <v>730</v>
      </c>
      <c r="B111" s="74" t="s">
        <v>29</v>
      </c>
      <c r="C111" s="74" t="s">
        <v>658</v>
      </c>
      <c r="E111" s="72"/>
      <c r="F111" s="72"/>
      <c r="G111" s="72"/>
      <c r="H111" s="72"/>
      <c r="I111" s="72"/>
      <c r="J111" s="72"/>
      <c r="K111" s="72"/>
      <c r="L111" s="72"/>
      <c r="M111" s="72"/>
      <c r="N111" s="72"/>
    </row>
    <row r="112" spans="1:14">
      <c r="E112" s="72"/>
      <c r="F112" s="72"/>
      <c r="G112" s="72"/>
      <c r="H112" s="72"/>
      <c r="I112" s="72"/>
      <c r="J112" s="72"/>
      <c r="K112" s="72"/>
      <c r="L112" s="72"/>
      <c r="M112" s="72"/>
      <c r="N112" s="72"/>
    </row>
    <row r="113" spans="5:14">
      <c r="E113" s="72"/>
      <c r="F113" s="72"/>
      <c r="G113" s="72"/>
      <c r="H113" s="72"/>
      <c r="I113" s="72"/>
      <c r="J113" s="72"/>
      <c r="K113" s="72"/>
      <c r="L113" s="72"/>
      <c r="M113" s="72"/>
      <c r="N113" s="72"/>
    </row>
    <row r="114" spans="5:14">
      <c r="E114" s="72"/>
      <c r="F114" s="72"/>
      <c r="G114" s="72"/>
      <c r="H114" s="72"/>
      <c r="I114" s="72"/>
      <c r="J114" s="72"/>
      <c r="K114" s="72"/>
      <c r="L114" s="72"/>
      <c r="M114" s="72"/>
      <c r="N114" s="72"/>
    </row>
    <row r="115" spans="5:14">
      <c r="E115" s="72"/>
      <c r="F115" s="72"/>
      <c r="G115" s="72"/>
      <c r="H115" s="72"/>
      <c r="I115" s="72"/>
      <c r="J115" s="72"/>
      <c r="K115" s="72"/>
      <c r="L115" s="72"/>
      <c r="M115" s="72"/>
      <c r="N115" s="72"/>
    </row>
    <row r="116" spans="5:14">
      <c r="E116" s="72"/>
      <c r="F116" s="72"/>
      <c r="G116" s="72"/>
      <c r="H116" s="72"/>
      <c r="I116" s="72"/>
      <c r="J116" s="72"/>
      <c r="K116" s="72"/>
      <c r="L116" s="72"/>
      <c r="M116" s="72"/>
      <c r="N116" s="72"/>
    </row>
    <row r="117" spans="5:14">
      <c r="E117" s="72"/>
      <c r="F117" s="72"/>
      <c r="G117" s="72"/>
      <c r="H117" s="72"/>
      <c r="I117" s="72"/>
      <c r="J117" s="72"/>
      <c r="K117" s="72"/>
      <c r="L117" s="72"/>
      <c r="M117" s="72"/>
      <c r="N117" s="72"/>
    </row>
    <row r="118" spans="5:14">
      <c r="E118" s="72"/>
      <c r="F118" s="72"/>
      <c r="G118" s="72"/>
      <c r="H118" s="72"/>
      <c r="I118" s="72"/>
      <c r="J118" s="72"/>
      <c r="K118" s="72"/>
      <c r="L118" s="72"/>
      <c r="M118" s="72"/>
      <c r="N118" s="72"/>
    </row>
    <row r="119" spans="5:14">
      <c r="E119" s="72"/>
      <c r="F119" s="72"/>
      <c r="G119" s="72"/>
      <c r="H119" s="72"/>
      <c r="I119" s="72"/>
      <c r="J119" s="72"/>
      <c r="K119" s="72"/>
      <c r="L119" s="72"/>
      <c r="M119" s="72"/>
      <c r="N119" s="72"/>
    </row>
    <row r="120" spans="5:14">
      <c r="E120" s="72"/>
      <c r="F120" s="72"/>
      <c r="G120" s="72"/>
      <c r="H120" s="72"/>
      <c r="I120" s="72"/>
      <c r="J120" s="72"/>
      <c r="K120" s="72"/>
      <c r="L120" s="72"/>
      <c r="M120" s="72"/>
      <c r="N120" s="72"/>
    </row>
    <row r="121" spans="5:14">
      <c r="E121" s="72"/>
      <c r="F121" s="72"/>
      <c r="G121" s="72"/>
      <c r="H121" s="72"/>
      <c r="I121" s="72"/>
      <c r="J121" s="72"/>
      <c r="K121" s="72"/>
      <c r="L121" s="72"/>
      <c r="M121" s="72"/>
      <c r="N121" s="72"/>
    </row>
    <row r="122" spans="5:14">
      <c r="E122" s="72"/>
      <c r="F122" s="72"/>
      <c r="G122" s="72"/>
      <c r="H122" s="72"/>
      <c r="I122" s="72"/>
      <c r="J122" s="72"/>
      <c r="K122" s="72"/>
      <c r="L122" s="72"/>
      <c r="M122" s="72"/>
      <c r="N122" s="72"/>
    </row>
    <row r="123" spans="5:14">
      <c r="E123" s="72"/>
      <c r="F123" s="72"/>
      <c r="G123" s="72"/>
      <c r="H123" s="72"/>
      <c r="I123" s="72"/>
      <c r="J123" s="72"/>
      <c r="K123" s="72"/>
      <c r="L123" s="72"/>
      <c r="M123" s="72"/>
      <c r="N123" s="72"/>
    </row>
    <row r="124" spans="5:14">
      <c r="E124" s="72"/>
      <c r="F124" s="72"/>
      <c r="G124" s="72"/>
      <c r="H124" s="72"/>
      <c r="I124" s="72"/>
      <c r="J124" s="72"/>
      <c r="K124" s="72"/>
      <c r="L124" s="72"/>
      <c r="M124" s="72"/>
      <c r="N124" s="72"/>
    </row>
    <row r="125" spans="5:14">
      <c r="E125" s="72"/>
      <c r="F125" s="72"/>
      <c r="G125" s="72"/>
      <c r="H125" s="72"/>
      <c r="I125" s="72"/>
      <c r="J125" s="72"/>
      <c r="K125" s="72"/>
      <c r="L125" s="72"/>
      <c r="M125" s="72"/>
      <c r="N125" s="72"/>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9"/>
  <sheetViews>
    <sheetView zoomScaleNormal="100" workbookViewId="0">
      <selection activeCell="G6" sqref="G6"/>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34" t="s">
        <v>419</v>
      </c>
      <c r="B2" s="70" t="s">
        <v>420</v>
      </c>
      <c r="C2" s="31" t="s">
        <v>39</v>
      </c>
      <c r="D2" s="34" t="s">
        <v>518</v>
      </c>
      <c r="E2" s="36"/>
      <c r="F2" s="36"/>
    </row>
    <row r="3" spans="1:6" ht="20.399999999999999">
      <c r="A3" s="134" t="s">
        <v>177</v>
      </c>
      <c r="B3" s="70" t="s">
        <v>67</v>
      </c>
      <c r="C3" s="31" t="s">
        <v>448</v>
      </c>
      <c r="D3" s="34" t="s">
        <v>374</v>
      </c>
    </row>
    <row r="4" spans="1:6" ht="20.399999999999999">
      <c r="A4" s="134" t="s">
        <v>425</v>
      </c>
      <c r="B4" s="134" t="s">
        <v>67</v>
      </c>
      <c r="C4" s="31" t="s">
        <v>39</v>
      </c>
      <c r="D4" s="34" t="s">
        <v>519</v>
      </c>
    </row>
    <row r="5" spans="1:6" ht="61.2">
      <c r="A5" s="134" t="s">
        <v>424</v>
      </c>
      <c r="B5" s="70" t="s">
        <v>526</v>
      </c>
      <c r="C5" s="31" t="s">
        <v>45</v>
      </c>
      <c r="D5" s="34" t="s">
        <v>527</v>
      </c>
      <c r="E5" s="36"/>
      <c r="F5" s="36"/>
    </row>
    <row r="6" spans="1:6" ht="57.75" customHeight="1">
      <c r="A6" s="91" t="s">
        <v>426</v>
      </c>
      <c r="B6" s="70" t="s">
        <v>526</v>
      </c>
      <c r="C6" s="69" t="s">
        <v>39</v>
      </c>
      <c r="D6" s="70" t="s">
        <v>528</v>
      </c>
    </row>
    <row r="7" spans="1:6" s="66" customFormat="1" ht="81.599999999999994">
      <c r="A7" s="134" t="s">
        <v>429</v>
      </c>
      <c r="B7" s="70" t="s">
        <v>49</v>
      </c>
      <c r="C7" s="69" t="s">
        <v>45</v>
      </c>
      <c r="D7" s="134" t="s">
        <v>430</v>
      </c>
    </row>
    <row r="8" spans="1:6" ht="102">
      <c r="A8" s="134" t="s">
        <v>427</v>
      </c>
      <c r="B8" s="70" t="s">
        <v>49</v>
      </c>
      <c r="C8" s="69" t="s">
        <v>45</v>
      </c>
      <c r="D8" s="134" t="s">
        <v>449</v>
      </c>
    </row>
    <row r="9" spans="1:6" ht="20.399999999999999">
      <c r="A9" s="134" t="s">
        <v>529</v>
      </c>
      <c r="B9" s="134" t="s">
        <v>257</v>
      </c>
      <c r="C9" s="31" t="s">
        <v>39</v>
      </c>
      <c r="D9" s="32"/>
    </row>
    <row r="10" spans="1:6" ht="20.399999999999999">
      <c r="A10" s="134" t="s">
        <v>530</v>
      </c>
      <c r="B10" s="134" t="s">
        <v>257</v>
      </c>
      <c r="C10" s="31" t="s">
        <v>45</v>
      </c>
      <c r="D10" s="32" t="s">
        <v>450</v>
      </c>
    </row>
    <row r="11" spans="1:6" ht="20.399999999999999">
      <c r="A11" s="134" t="s">
        <v>178</v>
      </c>
      <c r="B11" s="134" t="s">
        <v>257</v>
      </c>
      <c r="C11" s="31" t="s">
        <v>39</v>
      </c>
      <c r="D11" s="32"/>
    </row>
    <row r="12" spans="1:6" ht="30.6">
      <c r="A12" s="134" t="s">
        <v>440</v>
      </c>
      <c r="B12" s="134" t="s">
        <v>42</v>
      </c>
      <c r="C12" s="31" t="s">
        <v>43</v>
      </c>
      <c r="D12" s="134" t="s">
        <v>531</v>
      </c>
    </row>
    <row r="13" spans="1:6">
      <c r="A13" s="134" t="s">
        <v>532</v>
      </c>
      <c r="B13" s="134" t="s">
        <v>40</v>
      </c>
      <c r="C13" s="31" t="s">
        <v>39</v>
      </c>
      <c r="D13" s="70" t="s">
        <v>431</v>
      </c>
    </row>
    <row r="14" spans="1:6">
      <c r="A14" s="134" t="s">
        <v>533</v>
      </c>
      <c r="B14" s="134" t="s">
        <v>41</v>
      </c>
      <c r="C14" s="69" t="s">
        <v>39</v>
      </c>
      <c r="D14" s="70" t="s">
        <v>432</v>
      </c>
    </row>
    <row r="15" spans="1:6">
      <c r="A15" s="134" t="s">
        <v>520</v>
      </c>
      <c r="B15" s="134" t="s">
        <v>42</v>
      </c>
      <c r="C15" s="69" t="s">
        <v>39</v>
      </c>
      <c r="D15" s="70" t="s">
        <v>433</v>
      </c>
    </row>
    <row r="16" spans="1:6">
      <c r="A16" s="134" t="s">
        <v>534</v>
      </c>
      <c r="B16" s="134" t="s">
        <v>42</v>
      </c>
      <c r="C16" s="31" t="s">
        <v>43</v>
      </c>
      <c r="D16" s="70" t="s">
        <v>535</v>
      </c>
    </row>
    <row r="17" spans="1:6">
      <c r="A17" s="134" t="s">
        <v>536</v>
      </c>
      <c r="B17" s="134" t="s">
        <v>42</v>
      </c>
      <c r="C17" s="69" t="s">
        <v>43</v>
      </c>
      <c r="D17" s="70" t="s">
        <v>537</v>
      </c>
    </row>
    <row r="18" spans="1:6">
      <c r="A18" s="134" t="s">
        <v>538</v>
      </c>
      <c r="B18" s="134" t="s">
        <v>44</v>
      </c>
      <c r="C18" s="69" t="s">
        <v>43</v>
      </c>
      <c r="D18" s="134" t="s">
        <v>521</v>
      </c>
    </row>
    <row r="19" spans="1:6" ht="20.399999999999999">
      <c r="A19" s="134" t="s">
        <v>539</v>
      </c>
      <c r="B19" s="134" t="s">
        <v>258</v>
      </c>
      <c r="C19" s="31" t="s">
        <v>43</v>
      </c>
      <c r="D19" s="70" t="s">
        <v>522</v>
      </c>
    </row>
    <row r="20" spans="1:6" ht="173.4">
      <c r="A20" s="134" t="s">
        <v>434</v>
      </c>
      <c r="B20" s="79" t="s">
        <v>872</v>
      </c>
      <c r="C20" s="69" t="s">
        <v>39</v>
      </c>
      <c r="D20" s="134" t="s">
        <v>878</v>
      </c>
      <c r="E20" s="67"/>
    </row>
    <row r="21" spans="1:6" ht="20.399999999999999">
      <c r="A21" s="134" t="s">
        <v>435</v>
      </c>
      <c r="B21" s="134" t="s">
        <v>562</v>
      </c>
      <c r="C21" s="69" t="s">
        <v>39</v>
      </c>
      <c r="D21" s="134" t="s">
        <v>523</v>
      </c>
    </row>
    <row r="22" spans="1:6" ht="20.399999999999999">
      <c r="A22" s="134" t="s">
        <v>436</v>
      </c>
      <c r="B22" s="134" t="s">
        <v>562</v>
      </c>
      <c r="C22" s="69" t="s">
        <v>39</v>
      </c>
      <c r="D22" s="134" t="s">
        <v>524</v>
      </c>
      <c r="E22" s="36"/>
      <c r="F22" s="36"/>
    </row>
    <row r="23" spans="1:6" ht="20.399999999999999">
      <c r="A23" s="134" t="s">
        <v>437</v>
      </c>
      <c r="B23" s="134" t="s">
        <v>130</v>
      </c>
      <c r="C23" s="69" t="s">
        <v>39</v>
      </c>
      <c r="D23" s="134" t="s">
        <v>525</v>
      </c>
      <c r="E23" s="36"/>
      <c r="F23" s="36"/>
    </row>
    <row r="24" spans="1:6" ht="51">
      <c r="A24" s="134" t="s">
        <v>428</v>
      </c>
      <c r="B24" s="134" t="s">
        <v>130</v>
      </c>
      <c r="C24" s="69" t="s">
        <v>45</v>
      </c>
      <c r="D24" s="134" t="s">
        <v>540</v>
      </c>
    </row>
    <row r="25" spans="1:6" ht="40.799999999999997">
      <c r="A25" s="113" t="s">
        <v>541</v>
      </c>
      <c r="B25" s="113" t="s">
        <v>846</v>
      </c>
      <c r="C25" s="114" t="s">
        <v>45</v>
      </c>
      <c r="D25" s="113" t="s">
        <v>868</v>
      </c>
      <c r="E25" s="36"/>
      <c r="F25" s="36"/>
    </row>
    <row r="26" spans="1:6" ht="40.799999999999997">
      <c r="A26" s="134" t="s">
        <v>438</v>
      </c>
      <c r="B26" s="134" t="s">
        <v>42</v>
      </c>
      <c r="C26" s="69" t="s">
        <v>39</v>
      </c>
      <c r="D26" s="134" t="s">
        <v>439</v>
      </c>
      <c r="E26" s="36"/>
      <c r="F26" s="36"/>
    </row>
    <row r="27" spans="1:6" s="66" customFormat="1" ht="20.399999999999999">
      <c r="A27" s="134" t="s">
        <v>441</v>
      </c>
      <c r="B27" s="134" t="s">
        <v>42</v>
      </c>
      <c r="C27" s="31" t="s">
        <v>43</v>
      </c>
      <c r="D27" s="134" t="s">
        <v>442</v>
      </c>
    </row>
    <row r="28" spans="1:6" ht="122.4">
      <c r="A28" s="134" t="s">
        <v>195</v>
      </c>
      <c r="B28" s="70" t="s">
        <v>563</v>
      </c>
      <c r="C28" s="69" t="s">
        <v>39</v>
      </c>
      <c r="D28" s="70" t="s">
        <v>561</v>
      </c>
      <c r="E28" s="36"/>
      <c r="F28" s="36"/>
    </row>
    <row r="29" spans="1:6">
      <c r="A29" s="134" t="s">
        <v>37</v>
      </c>
      <c r="B29" s="134" t="s">
        <v>42</v>
      </c>
      <c r="C29" s="31" t="s">
        <v>43</v>
      </c>
      <c r="D29" s="32"/>
      <c r="E29" s="36"/>
      <c r="F29" s="36"/>
    </row>
    <row r="30" spans="1:6">
      <c r="A30" s="37"/>
      <c r="B30" s="37"/>
      <c r="C30" s="36"/>
      <c r="D30" s="37"/>
      <c r="E30" s="36"/>
      <c r="F30" s="36"/>
    </row>
    <row r="31" spans="1:6">
      <c r="A31" s="37" t="s">
        <v>542</v>
      </c>
      <c r="B31" s="37"/>
      <c r="C31" s="36"/>
      <c r="D31" s="36"/>
      <c r="E31" s="36"/>
      <c r="F31" s="36"/>
    </row>
    <row r="32" spans="1:6">
      <c r="A32" s="37"/>
      <c r="B32" s="37"/>
      <c r="C32" s="36"/>
      <c r="D32" s="36"/>
      <c r="E32" s="36"/>
      <c r="F32" s="36"/>
    </row>
    <row r="33" spans="1:6">
      <c r="A33" s="37"/>
      <c r="B33" s="37"/>
      <c r="C33" s="36"/>
      <c r="E33" s="36"/>
      <c r="F33" s="36"/>
    </row>
    <row r="34" spans="1:6">
      <c r="A34" s="37"/>
      <c r="B34" s="37"/>
      <c r="C34" s="37"/>
      <c r="D34" s="36"/>
    </row>
    <row r="35" spans="1:6">
      <c r="A35" s="37"/>
      <c r="B35" s="37"/>
      <c r="C35" s="36"/>
      <c r="D35" s="36"/>
    </row>
    <row r="36" spans="1:6">
      <c r="A36" s="37"/>
      <c r="B36" s="37"/>
      <c r="C36" s="36"/>
      <c r="D36" s="36"/>
    </row>
    <row r="37" spans="1:6">
      <c r="A37" s="37"/>
      <c r="B37" s="37"/>
      <c r="C37" s="36"/>
      <c r="D37" s="36"/>
    </row>
    <row r="38" spans="1:6">
      <c r="A38" s="37"/>
      <c r="B38" s="37"/>
      <c r="C38" s="36"/>
      <c r="D38" s="36"/>
    </row>
    <row r="39" spans="1:6">
      <c r="A39" s="37"/>
      <c r="B39" s="37"/>
      <c r="C39" s="36"/>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0"/>
  <sheetViews>
    <sheetView zoomScaleNormal="100" workbookViewId="0">
      <selection activeCell="F8" sqref="F8"/>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34" t="s">
        <v>419</v>
      </c>
      <c r="B2" s="70" t="s">
        <v>420</v>
      </c>
      <c r="C2" s="31" t="s">
        <v>39</v>
      </c>
      <c r="D2" s="34" t="s">
        <v>518</v>
      </c>
      <c r="E2" s="36"/>
      <c r="F2" s="36"/>
    </row>
    <row r="3" spans="1:6" ht="20.399999999999999">
      <c r="A3" s="134" t="s">
        <v>177</v>
      </c>
      <c r="B3" s="70" t="s">
        <v>67</v>
      </c>
      <c r="C3" s="31" t="s">
        <v>448</v>
      </c>
      <c r="D3" s="34" t="s">
        <v>374</v>
      </c>
    </row>
    <row r="4" spans="1:6" ht="20.399999999999999">
      <c r="A4" s="134" t="s">
        <v>425</v>
      </c>
      <c r="B4" s="134" t="s">
        <v>67</v>
      </c>
      <c r="C4" s="31" t="s">
        <v>39</v>
      </c>
      <c r="D4" s="34" t="s">
        <v>519</v>
      </c>
    </row>
    <row r="5" spans="1:6" ht="61.2">
      <c r="A5" s="134" t="s">
        <v>424</v>
      </c>
      <c r="B5" s="70" t="s">
        <v>526</v>
      </c>
      <c r="C5" s="31" t="s">
        <v>45</v>
      </c>
      <c r="D5" s="34" t="s">
        <v>527</v>
      </c>
      <c r="E5" s="36"/>
      <c r="F5" s="36"/>
    </row>
    <row r="6" spans="1:6" ht="57.75" customHeight="1">
      <c r="A6" s="91" t="s">
        <v>426</v>
      </c>
      <c r="B6" s="70" t="s">
        <v>526</v>
      </c>
      <c r="C6" s="69" t="s">
        <v>39</v>
      </c>
      <c r="D6" s="70" t="s">
        <v>528</v>
      </c>
    </row>
    <row r="7" spans="1:6" s="66" customFormat="1" ht="81.599999999999994">
      <c r="A7" s="134" t="s">
        <v>429</v>
      </c>
      <c r="B7" s="70" t="s">
        <v>49</v>
      </c>
      <c r="C7" s="69" t="s">
        <v>45</v>
      </c>
      <c r="D7" s="134" t="s">
        <v>430</v>
      </c>
    </row>
    <row r="8" spans="1:6" ht="102">
      <c r="A8" s="134" t="s">
        <v>427</v>
      </c>
      <c r="B8" s="70" t="s">
        <v>49</v>
      </c>
      <c r="C8" s="69" t="s">
        <v>45</v>
      </c>
      <c r="D8" s="134" t="s">
        <v>449</v>
      </c>
    </row>
    <row r="9" spans="1:6" ht="20.399999999999999">
      <c r="A9" s="134" t="s">
        <v>529</v>
      </c>
      <c r="B9" s="134" t="s">
        <v>257</v>
      </c>
      <c r="C9" s="31" t="s">
        <v>39</v>
      </c>
      <c r="D9" s="32"/>
    </row>
    <row r="10" spans="1:6" ht="20.399999999999999">
      <c r="A10" s="134" t="s">
        <v>530</v>
      </c>
      <c r="B10" s="134" t="s">
        <v>257</v>
      </c>
      <c r="C10" s="31" t="s">
        <v>45</v>
      </c>
      <c r="D10" s="32" t="s">
        <v>450</v>
      </c>
    </row>
    <row r="11" spans="1:6" ht="20.399999999999999">
      <c r="A11" s="134" t="s">
        <v>178</v>
      </c>
      <c r="B11" s="134" t="s">
        <v>257</v>
      </c>
      <c r="C11" s="31" t="s">
        <v>39</v>
      </c>
      <c r="D11" s="32"/>
    </row>
    <row r="12" spans="1:6" ht="30.6">
      <c r="A12" s="134" t="s">
        <v>440</v>
      </c>
      <c r="B12" s="134" t="s">
        <v>42</v>
      </c>
      <c r="C12" s="31" t="s">
        <v>43</v>
      </c>
      <c r="D12" s="134" t="s">
        <v>531</v>
      </c>
    </row>
    <row r="13" spans="1:6">
      <c r="A13" s="134" t="s">
        <v>532</v>
      </c>
      <c r="B13" s="134" t="s">
        <v>40</v>
      </c>
      <c r="C13" s="31" t="s">
        <v>39</v>
      </c>
      <c r="D13" s="70" t="s">
        <v>431</v>
      </c>
    </row>
    <row r="14" spans="1:6">
      <c r="A14" s="134" t="s">
        <v>533</v>
      </c>
      <c r="B14" s="134" t="s">
        <v>41</v>
      </c>
      <c r="C14" s="69" t="s">
        <v>39</v>
      </c>
      <c r="D14" s="70" t="s">
        <v>432</v>
      </c>
    </row>
    <row r="15" spans="1:6">
      <c r="A15" s="134" t="s">
        <v>520</v>
      </c>
      <c r="B15" s="134" t="s">
        <v>42</v>
      </c>
      <c r="C15" s="69" t="s">
        <v>39</v>
      </c>
      <c r="D15" s="70" t="s">
        <v>433</v>
      </c>
    </row>
    <row r="16" spans="1:6">
      <c r="A16" s="134" t="s">
        <v>534</v>
      </c>
      <c r="B16" s="134" t="s">
        <v>42</v>
      </c>
      <c r="C16" s="31" t="s">
        <v>43</v>
      </c>
      <c r="D16" s="70" t="s">
        <v>535</v>
      </c>
    </row>
    <row r="17" spans="1:10">
      <c r="A17" s="134" t="s">
        <v>536</v>
      </c>
      <c r="B17" s="134" t="s">
        <v>42</v>
      </c>
      <c r="C17" s="69" t="s">
        <v>43</v>
      </c>
      <c r="D17" s="70" t="s">
        <v>537</v>
      </c>
    </row>
    <row r="18" spans="1:10">
      <c r="A18" s="134" t="s">
        <v>538</v>
      </c>
      <c r="B18" s="134" t="s">
        <v>44</v>
      </c>
      <c r="C18" s="69" t="s">
        <v>43</v>
      </c>
      <c r="D18" s="134" t="s">
        <v>521</v>
      </c>
    </row>
    <row r="19" spans="1:10" ht="20.399999999999999">
      <c r="A19" s="134" t="s">
        <v>539</v>
      </c>
      <c r="B19" s="134" t="s">
        <v>258</v>
      </c>
      <c r="C19" s="31" t="s">
        <v>43</v>
      </c>
      <c r="D19" s="70" t="s">
        <v>522</v>
      </c>
    </row>
    <row r="20" spans="1:10" ht="173.4">
      <c r="A20" s="134" t="s">
        <v>434</v>
      </c>
      <c r="B20" s="79" t="s">
        <v>872</v>
      </c>
      <c r="C20" s="69" t="s">
        <v>39</v>
      </c>
      <c r="D20" s="134" t="s">
        <v>879</v>
      </c>
      <c r="E20" s="67"/>
    </row>
    <row r="21" spans="1:10" ht="20.399999999999999">
      <c r="A21" s="134" t="s">
        <v>435</v>
      </c>
      <c r="B21" s="134" t="s">
        <v>562</v>
      </c>
      <c r="C21" s="69" t="s">
        <v>39</v>
      </c>
      <c r="D21" s="134" t="s">
        <v>523</v>
      </c>
    </row>
    <row r="22" spans="1:10" ht="20.399999999999999">
      <c r="A22" s="134" t="s">
        <v>436</v>
      </c>
      <c r="B22" s="134" t="s">
        <v>562</v>
      </c>
      <c r="C22" s="69" t="s">
        <v>39</v>
      </c>
      <c r="D22" s="134" t="s">
        <v>524</v>
      </c>
      <c r="E22" s="36"/>
      <c r="F22" s="36"/>
    </row>
    <row r="23" spans="1:10" ht="20.399999999999999">
      <c r="A23" s="134" t="s">
        <v>437</v>
      </c>
      <c r="B23" s="134" t="s">
        <v>130</v>
      </c>
      <c r="C23" s="69" t="s">
        <v>39</v>
      </c>
      <c r="D23" s="134" t="s">
        <v>525</v>
      </c>
      <c r="E23" s="36"/>
      <c r="F23" s="36"/>
    </row>
    <row r="24" spans="1:10" ht="51">
      <c r="A24" s="134" t="s">
        <v>428</v>
      </c>
      <c r="B24" s="134" t="s">
        <v>130</v>
      </c>
      <c r="C24" s="69" t="s">
        <v>45</v>
      </c>
      <c r="D24" s="134" t="s">
        <v>540</v>
      </c>
    </row>
    <row r="25" spans="1:10" ht="40.799999999999997">
      <c r="A25" s="113" t="s">
        <v>541</v>
      </c>
      <c r="B25" s="113" t="s">
        <v>846</v>
      </c>
      <c r="C25" s="114" t="s">
        <v>45</v>
      </c>
      <c r="D25" s="113" t="s">
        <v>869</v>
      </c>
      <c r="E25" s="36"/>
      <c r="F25" s="36"/>
    </row>
    <row r="26" spans="1:10" ht="40.799999999999997">
      <c r="A26" s="134" t="s">
        <v>438</v>
      </c>
      <c r="B26" s="134" t="s">
        <v>42</v>
      </c>
      <c r="C26" s="69" t="s">
        <v>39</v>
      </c>
      <c r="D26" s="134" t="s">
        <v>439</v>
      </c>
      <c r="E26" s="36"/>
      <c r="F26" s="36"/>
    </row>
    <row r="27" spans="1:10" s="66" customFormat="1" ht="20.399999999999999">
      <c r="A27" s="134" t="s">
        <v>441</v>
      </c>
      <c r="B27" s="134" t="s">
        <v>42</v>
      </c>
      <c r="C27" s="31" t="s">
        <v>43</v>
      </c>
      <c r="D27" s="134" t="s">
        <v>442</v>
      </c>
    </row>
    <row r="28" spans="1:10" ht="20.399999999999999">
      <c r="A28" s="134" t="s">
        <v>195</v>
      </c>
      <c r="B28" s="70" t="s">
        <v>563</v>
      </c>
      <c r="C28" s="69" t="s">
        <v>39</v>
      </c>
      <c r="D28" s="70" t="s">
        <v>461</v>
      </c>
      <c r="E28" s="36"/>
      <c r="F28" s="36"/>
    </row>
    <row r="29" spans="1:10">
      <c r="A29" s="134" t="s">
        <v>37</v>
      </c>
      <c r="B29" s="134" t="s">
        <v>42</v>
      </c>
      <c r="C29" s="31" t="s">
        <v>43</v>
      </c>
      <c r="D29" s="32"/>
      <c r="E29" s="36"/>
      <c r="F29" s="36"/>
    </row>
    <row r="30" spans="1:10" s="138" customFormat="1" ht="40.799999999999997">
      <c r="A30" s="134" t="s">
        <v>445</v>
      </c>
      <c r="B30" s="134" t="s">
        <v>451</v>
      </c>
      <c r="C30" s="69" t="s">
        <v>39</v>
      </c>
      <c r="D30" s="134" t="s">
        <v>452</v>
      </c>
      <c r="E30" s="36"/>
      <c r="F30" s="36"/>
      <c r="G30" s="36"/>
      <c r="H30" s="36"/>
      <c r="I30" s="36"/>
      <c r="J30" s="36"/>
    </row>
    <row r="31" spans="1:10">
      <c r="A31" s="37"/>
      <c r="B31" s="37"/>
      <c r="C31" s="36"/>
      <c r="D31" s="37"/>
      <c r="E31" s="36"/>
      <c r="F31" s="36"/>
    </row>
    <row r="32" spans="1:10">
      <c r="A32" s="37" t="s">
        <v>543</v>
      </c>
      <c r="B32" s="37"/>
      <c r="C32" s="36"/>
      <c r="D32" s="36"/>
      <c r="E32" s="36"/>
      <c r="F32" s="36"/>
    </row>
    <row r="33" spans="1:6">
      <c r="A33" s="37"/>
      <c r="B33" s="37"/>
      <c r="C33" s="36"/>
      <c r="D33" s="36"/>
      <c r="E33" s="36"/>
      <c r="F33" s="36"/>
    </row>
    <row r="34" spans="1:6">
      <c r="A34" s="37"/>
      <c r="B34" s="37"/>
      <c r="C34" s="36"/>
      <c r="E34" s="36"/>
      <c r="F34" s="36"/>
    </row>
    <row r="35" spans="1:6">
      <c r="A35" s="37"/>
      <c r="B35" s="37"/>
      <c r="C35" s="37"/>
      <c r="D35" s="36"/>
    </row>
    <row r="36" spans="1:6">
      <c r="A36" s="37"/>
      <c r="B36" s="37"/>
      <c r="C36" s="36"/>
      <c r="D36" s="36"/>
    </row>
    <row r="37" spans="1:6">
      <c r="A37" s="37"/>
      <c r="B37" s="37"/>
      <c r="C37" s="36"/>
      <c r="D37" s="36"/>
    </row>
    <row r="38" spans="1:6">
      <c r="A38" s="37"/>
      <c r="B38" s="37"/>
      <c r="C38" s="36"/>
      <c r="D38" s="36"/>
    </row>
    <row r="39" spans="1:6">
      <c r="A39" s="37"/>
      <c r="B39" s="37"/>
      <c r="C39" s="36"/>
      <c r="D39" s="36"/>
    </row>
    <row r="40" spans="1:6">
      <c r="A40" s="37"/>
      <c r="B40" s="37"/>
      <c r="C40" s="36"/>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zoomScale="110" zoomScaleNormal="110" workbookViewId="0">
      <selection activeCell="E12" sqref="E12"/>
    </sheetView>
  </sheetViews>
  <sheetFormatPr baseColWidth="10" defaultColWidth="11" defaultRowHeight="10.199999999999999"/>
  <cols>
    <col min="1" max="1" width="34.08984375" style="40" customWidth="1"/>
    <col min="2" max="2" width="26" style="30" bestFit="1" customWidth="1"/>
    <col min="3" max="3" width="10.6328125" style="30" bestFit="1" customWidth="1"/>
    <col min="4" max="4" width="35.26953125" style="40" bestFit="1" customWidth="1"/>
    <col min="5" max="5" width="68.6328125" style="40" customWidth="1"/>
    <col min="6" max="6" width="16.08984375" style="40" customWidth="1"/>
    <col min="7" max="16384" width="11" style="40"/>
  </cols>
  <sheetData>
    <row r="1" spans="1:6" ht="11.4">
      <c r="A1" s="38" t="s">
        <v>51</v>
      </c>
      <c r="B1" s="38" t="s">
        <v>50</v>
      </c>
      <c r="C1" s="38" t="s">
        <v>52</v>
      </c>
      <c r="D1" s="29" t="s">
        <v>142</v>
      </c>
    </row>
    <row r="2" spans="1:6">
      <c r="A2" s="134" t="s">
        <v>177</v>
      </c>
      <c r="B2" s="134" t="s">
        <v>42</v>
      </c>
      <c r="C2" s="31" t="s">
        <v>39</v>
      </c>
      <c r="D2" s="134" t="s">
        <v>259</v>
      </c>
    </row>
    <row r="3" spans="1:6">
      <c r="A3" s="134" t="s">
        <v>260</v>
      </c>
      <c r="B3" s="134" t="s">
        <v>49</v>
      </c>
      <c r="C3" s="31" t="s">
        <v>39</v>
      </c>
      <c r="D3" s="134" t="s">
        <v>261</v>
      </c>
    </row>
    <row r="4" spans="1:6" ht="30.6">
      <c r="A4" s="134" t="s">
        <v>262</v>
      </c>
      <c r="B4" s="134" t="s">
        <v>42</v>
      </c>
      <c r="C4" s="31" t="s">
        <v>39</v>
      </c>
      <c r="D4" s="134" t="s">
        <v>263</v>
      </c>
    </row>
    <row r="5" spans="1:6" ht="40.799999999999997">
      <c r="A5" s="134" t="s">
        <v>264</v>
      </c>
      <c r="B5" s="134" t="s">
        <v>265</v>
      </c>
      <c r="C5" s="31" t="s">
        <v>39</v>
      </c>
      <c r="D5" s="134" t="s">
        <v>266</v>
      </c>
      <c r="F5" s="33"/>
    </row>
    <row r="6" spans="1:6">
      <c r="A6" s="134" t="s">
        <v>267</v>
      </c>
      <c r="B6" s="134" t="s">
        <v>268</v>
      </c>
      <c r="C6" s="31" t="s">
        <v>39</v>
      </c>
      <c r="D6" s="134" t="s">
        <v>269</v>
      </c>
    </row>
    <row r="7" spans="1:6" ht="20.399999999999999">
      <c r="A7" s="134" t="s">
        <v>270</v>
      </c>
      <c r="B7" s="134" t="s">
        <v>53</v>
      </c>
      <c r="C7" s="31" t="s">
        <v>39</v>
      </c>
      <c r="D7" s="134" t="s">
        <v>271</v>
      </c>
    </row>
    <row r="9" spans="1:6">
      <c r="A9" s="39" t="s">
        <v>272</v>
      </c>
    </row>
    <row r="10" spans="1:6">
      <c r="A10" s="284" t="s">
        <v>273</v>
      </c>
      <c r="B10" s="284"/>
      <c r="C10" s="284"/>
      <c r="D10" s="284"/>
    </row>
    <row r="11" spans="1:6">
      <c r="A11" s="284"/>
      <c r="B11" s="284"/>
      <c r="C11" s="284"/>
      <c r="D11" s="284"/>
    </row>
    <row r="12" spans="1:6">
      <c r="A12" s="284"/>
      <c r="B12" s="284"/>
      <c r="C12" s="284"/>
      <c r="D12" s="284"/>
    </row>
    <row r="13" spans="1:6">
      <c r="A13" s="284"/>
      <c r="B13" s="284"/>
      <c r="C13" s="284"/>
      <c r="D13" s="284"/>
    </row>
    <row r="14" spans="1:6">
      <c r="A14" s="284"/>
      <c r="B14" s="284"/>
      <c r="C14" s="284"/>
      <c r="D14" s="284"/>
    </row>
    <row r="15" spans="1:6">
      <c r="A15" s="284"/>
      <c r="B15" s="284"/>
      <c r="C15" s="284"/>
      <c r="D15" s="284"/>
    </row>
    <row r="16" spans="1:6">
      <c r="A16" s="284"/>
      <c r="B16" s="284"/>
      <c r="C16" s="284"/>
      <c r="D16" s="284"/>
    </row>
    <row r="17" spans="1:8" ht="45" customHeight="1">
      <c r="A17" s="284"/>
      <c r="B17" s="285"/>
      <c r="C17" s="285"/>
      <c r="D17" s="284"/>
    </row>
    <row r="18" spans="1:8" s="30" customFormat="1">
      <c r="A18" s="39" t="s">
        <v>143</v>
      </c>
      <c r="D18" s="40"/>
      <c r="E18" s="40"/>
      <c r="F18" s="40"/>
      <c r="G18" s="40"/>
      <c r="H18" s="40"/>
    </row>
    <row r="19" spans="1:8" s="30" customFormat="1">
      <c r="A19" s="37" t="s">
        <v>544</v>
      </c>
      <c r="D19" s="40"/>
      <c r="E19" s="40"/>
      <c r="F19" s="40"/>
      <c r="G19" s="40"/>
      <c r="H19" s="4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7"/>
  <sheetViews>
    <sheetView workbookViewId="0">
      <selection activeCell="D22" sqref="D22"/>
    </sheetView>
  </sheetViews>
  <sheetFormatPr baseColWidth="10" defaultColWidth="11" defaultRowHeight="10.199999999999999"/>
  <cols>
    <col min="1" max="1" width="34.26953125" style="30" customWidth="1"/>
    <col min="2" max="2" width="22.08984375" style="30" customWidth="1"/>
    <col min="3" max="3" width="12.7265625" style="40" customWidth="1"/>
    <col min="4" max="4" width="44" style="40" customWidth="1"/>
    <col min="5" max="16384" width="11" style="40"/>
  </cols>
  <sheetData>
    <row r="1" spans="1:4" ht="11.4">
      <c r="A1" s="38" t="s">
        <v>51</v>
      </c>
      <c r="B1" s="38" t="s">
        <v>50</v>
      </c>
      <c r="C1" s="38" t="s">
        <v>52</v>
      </c>
      <c r="D1" s="29" t="s">
        <v>142</v>
      </c>
    </row>
    <row r="2" spans="1:4" ht="15" customHeight="1">
      <c r="A2" s="134" t="s">
        <v>177</v>
      </c>
      <c r="B2" s="134" t="s">
        <v>42</v>
      </c>
      <c r="C2" s="134" t="s">
        <v>39</v>
      </c>
      <c r="D2" s="135"/>
    </row>
    <row r="3" spans="1:4" ht="15" customHeight="1">
      <c r="A3" s="134" t="s">
        <v>262</v>
      </c>
      <c r="B3" s="134" t="s">
        <v>42</v>
      </c>
      <c r="C3" s="134" t="s">
        <v>39</v>
      </c>
      <c r="D3" s="135"/>
    </row>
    <row r="4" spans="1:4" ht="24" customHeight="1">
      <c r="A4" s="134" t="s">
        <v>274</v>
      </c>
      <c r="B4" s="134" t="s">
        <v>49</v>
      </c>
      <c r="C4" s="134" t="s">
        <v>39</v>
      </c>
      <c r="D4" s="135"/>
    </row>
    <row r="5" spans="1:4" ht="15" customHeight="1">
      <c r="A5" s="134" t="s">
        <v>190</v>
      </c>
      <c r="B5" s="134" t="s">
        <v>42</v>
      </c>
      <c r="C5" s="134" t="s">
        <v>43</v>
      </c>
      <c r="D5" s="135"/>
    </row>
    <row r="6" spans="1:4" ht="15" customHeight="1">
      <c r="A6" s="134" t="s">
        <v>275</v>
      </c>
      <c r="B6" s="134" t="s">
        <v>276</v>
      </c>
      <c r="C6" s="134" t="s">
        <v>39</v>
      </c>
      <c r="D6" s="135"/>
    </row>
    <row r="7" spans="1:4" ht="15" customHeight="1">
      <c r="A7" s="134" t="s">
        <v>277</v>
      </c>
      <c r="B7" s="134" t="s">
        <v>278</v>
      </c>
      <c r="C7" s="134" t="s">
        <v>279</v>
      </c>
      <c r="D7" s="135"/>
    </row>
    <row r="8" spans="1:4" ht="15" customHeight="1"/>
    <row r="10" spans="1:4">
      <c r="A10" s="39" t="s">
        <v>143</v>
      </c>
    </row>
    <row r="11" spans="1:4">
      <c r="A11" s="37" t="s">
        <v>545</v>
      </c>
    </row>
    <row r="12" spans="1:4">
      <c r="A12" s="41"/>
    </row>
    <row r="13" spans="1:4">
      <c r="A13" s="41"/>
    </row>
    <row r="17" spans="1:7" s="30" customFormat="1">
      <c r="A17" s="33"/>
      <c r="C17" s="40"/>
      <c r="D17" s="40"/>
      <c r="E17" s="40"/>
      <c r="F17" s="40"/>
      <c r="G17" s="4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7"/>
  <sheetViews>
    <sheetView showGridLines="0" workbookViewId="0">
      <selection activeCell="B48" sqref="B48"/>
    </sheetView>
  </sheetViews>
  <sheetFormatPr baseColWidth="10" defaultColWidth="11" defaultRowHeight="12.6"/>
  <cols>
    <col min="10" max="10" width="14.08984375" customWidth="1"/>
  </cols>
  <sheetData>
    <row r="1" spans="1:11" ht="22.8">
      <c r="A1" s="4" t="s">
        <v>120</v>
      </c>
    </row>
    <row r="2" spans="1:11">
      <c r="A2" s="278" t="s">
        <v>133</v>
      </c>
      <c r="B2" s="278"/>
      <c r="C2" s="278"/>
      <c r="D2" s="278"/>
      <c r="E2" s="278"/>
      <c r="F2" s="278"/>
      <c r="G2" s="278"/>
      <c r="H2" s="278"/>
      <c r="I2" s="278"/>
      <c r="J2" s="278"/>
      <c r="K2" t="s">
        <v>133</v>
      </c>
    </row>
    <row r="3" spans="1:11">
      <c r="A3" s="278"/>
      <c r="B3" s="278"/>
      <c r="C3" s="278"/>
      <c r="D3" s="278"/>
      <c r="E3" s="278"/>
      <c r="F3" s="278"/>
      <c r="G3" s="278"/>
      <c r="H3" s="278"/>
      <c r="I3" s="278"/>
      <c r="J3" s="278"/>
    </row>
    <row r="4" spans="1:11" ht="13.2">
      <c r="A4" s="16"/>
      <c r="B4" s="16"/>
      <c r="C4" s="16"/>
      <c r="D4" s="16"/>
      <c r="E4" s="16"/>
      <c r="F4" s="16"/>
      <c r="G4" s="16"/>
      <c r="H4" s="16"/>
      <c r="I4" s="16"/>
      <c r="J4" s="16"/>
    </row>
    <row r="5" spans="1:11" ht="13.2">
      <c r="A5" s="10"/>
      <c r="B5" s="11"/>
      <c r="C5" s="11"/>
      <c r="D5" s="11"/>
      <c r="E5" s="11"/>
      <c r="F5" s="11"/>
      <c r="G5" s="11"/>
    </row>
    <row r="6" spans="1:11" ht="13.2">
      <c r="A6" s="12" t="s">
        <v>83</v>
      </c>
      <c r="B6" s="11"/>
      <c r="C6" s="11"/>
      <c r="D6" s="11"/>
      <c r="E6" s="11"/>
      <c r="F6" s="11"/>
      <c r="G6" s="11"/>
    </row>
    <row r="7" spans="1:11" ht="15.6">
      <c r="A7" s="6"/>
    </row>
    <row r="8" spans="1:11">
      <c r="A8" s="7"/>
    </row>
    <row r="9" spans="1:11" ht="13.2">
      <c r="B9" s="9" t="s">
        <v>77</v>
      </c>
    </row>
    <row r="10" spans="1:11" ht="15.6">
      <c r="B10" s="9" t="s">
        <v>78</v>
      </c>
    </row>
    <row r="11" spans="1:11" ht="15.6">
      <c r="B11" s="9" t="s">
        <v>79</v>
      </c>
    </row>
    <row r="12" spans="1:11" ht="15.6">
      <c r="B12" s="9" t="s">
        <v>80</v>
      </c>
    </row>
    <row r="13" spans="1:11" ht="15.6">
      <c r="B13" s="9" t="s">
        <v>81</v>
      </c>
    </row>
    <row r="14" spans="1:11" ht="13.2">
      <c r="B14" s="9" t="s">
        <v>82</v>
      </c>
    </row>
    <row r="15" spans="1:11" ht="15.6">
      <c r="B15" s="8" t="s">
        <v>68</v>
      </c>
    </row>
    <row r="16" spans="1:11" ht="15.6">
      <c r="B16" s="8" t="s">
        <v>69</v>
      </c>
    </row>
    <row r="17" spans="1:4" ht="15.6">
      <c r="B17" s="8" t="s">
        <v>70</v>
      </c>
    </row>
    <row r="18" spans="1:4" ht="15.6">
      <c r="B18" s="8" t="s">
        <v>71</v>
      </c>
    </row>
    <row r="19" spans="1:4" ht="13.2">
      <c r="B19" s="8" t="s">
        <v>72</v>
      </c>
    </row>
    <row r="20" spans="1:4" ht="13.2">
      <c r="B20" s="8" t="s">
        <v>73</v>
      </c>
    </row>
    <row r="21" spans="1:4" ht="13.2">
      <c r="B21" s="8" t="s">
        <v>74</v>
      </c>
      <c r="C21" s="13"/>
      <c r="D21" s="13"/>
    </row>
    <row r="22" spans="1:4" ht="13.2">
      <c r="B22" s="8" t="s">
        <v>75</v>
      </c>
      <c r="C22" s="13"/>
      <c r="D22" s="13"/>
    </row>
    <row r="23" spans="1:4" ht="13.2">
      <c r="B23" s="8" t="s">
        <v>76</v>
      </c>
      <c r="C23" s="13"/>
      <c r="D23" s="13"/>
    </row>
    <row r="24" spans="1:4" ht="13.2">
      <c r="B24" s="8"/>
      <c r="C24" s="13"/>
      <c r="D24" s="13"/>
    </row>
    <row r="25" spans="1:4">
      <c r="B25" s="11"/>
      <c r="C25" s="11"/>
      <c r="D25" s="11"/>
    </row>
    <row r="26" spans="1:4" ht="13.2">
      <c r="A26" s="5" t="s">
        <v>84</v>
      </c>
      <c r="B26" s="12" t="s">
        <v>85</v>
      </c>
      <c r="C26" s="12"/>
      <c r="D26" s="11"/>
    </row>
    <row r="27" spans="1:4" ht="13.2">
      <c r="B27" s="12" t="s">
        <v>86</v>
      </c>
      <c r="C27" s="12"/>
      <c r="D27" s="11"/>
    </row>
    <row r="28" spans="1:4">
      <c r="B28" t="s">
        <v>139</v>
      </c>
    </row>
    <row r="29" spans="1:4">
      <c r="B29" t="s">
        <v>141</v>
      </c>
    </row>
    <row r="31" spans="1:4">
      <c r="A31" t="s">
        <v>134</v>
      </c>
    </row>
    <row r="33" spans="1:2">
      <c r="A33" t="s">
        <v>135</v>
      </c>
      <c r="B33" t="s">
        <v>140</v>
      </c>
    </row>
    <row r="34" spans="1:2">
      <c r="A34" t="s">
        <v>54</v>
      </c>
      <c r="B34" t="s">
        <v>136</v>
      </c>
    </row>
    <row r="35" spans="1:2">
      <c r="A35" t="s">
        <v>137</v>
      </c>
      <c r="B35" t="s">
        <v>136</v>
      </c>
    </row>
    <row r="37" spans="1:2">
      <c r="A37" t="s">
        <v>138</v>
      </c>
    </row>
  </sheetData>
  <mergeCells count="1">
    <mergeCell ref="A2:J3"/>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6"/>
  <sheetViews>
    <sheetView workbookViewId="0">
      <selection activeCell="E30" sqref="E30"/>
    </sheetView>
  </sheetViews>
  <sheetFormatPr baseColWidth="10" defaultColWidth="11" defaultRowHeight="10.199999999999999"/>
  <cols>
    <col min="1" max="1" width="32.7265625" style="33" customWidth="1"/>
    <col min="2" max="2" width="16.08984375" style="33" customWidth="1"/>
    <col min="3" max="3" width="11" style="33"/>
    <col min="4" max="4" width="26.26953125" style="33" customWidth="1"/>
    <col min="5" max="16384" width="11" style="33"/>
  </cols>
  <sheetData>
    <row r="1" spans="1:4" s="40" customFormat="1" ht="11.4">
      <c r="A1" s="38" t="s">
        <v>51</v>
      </c>
      <c r="B1" s="38" t="s">
        <v>50</v>
      </c>
      <c r="C1" s="38" t="s">
        <v>52</v>
      </c>
      <c r="D1" s="29" t="s">
        <v>142</v>
      </c>
    </row>
    <row r="2" spans="1:4" s="40" customFormat="1" ht="15" customHeight="1">
      <c r="A2" s="134" t="s">
        <v>177</v>
      </c>
      <c r="B2" s="134" t="s">
        <v>42</v>
      </c>
      <c r="C2" s="31" t="s">
        <v>39</v>
      </c>
      <c r="D2" s="135"/>
    </row>
    <row r="3" spans="1:4" s="40" customFormat="1" ht="15" customHeight="1">
      <c r="A3" s="134" t="s">
        <v>262</v>
      </c>
      <c r="B3" s="134" t="s">
        <v>42</v>
      </c>
      <c r="C3" s="31" t="s">
        <v>43</v>
      </c>
      <c r="D3" s="135"/>
    </row>
    <row r="4" spans="1:4" s="40" customFormat="1" ht="15" customHeight="1">
      <c r="A4" s="134" t="s">
        <v>190</v>
      </c>
      <c r="B4" s="134" t="s">
        <v>42</v>
      </c>
      <c r="C4" s="31" t="s">
        <v>39</v>
      </c>
      <c r="D4" s="135"/>
    </row>
    <row r="5" spans="1:4" s="40" customFormat="1" ht="22.5" customHeight="1">
      <c r="A5" s="134" t="s">
        <v>311</v>
      </c>
      <c r="B5" s="134" t="s">
        <v>49</v>
      </c>
      <c r="C5" s="31" t="s">
        <v>39</v>
      </c>
      <c r="D5" s="135"/>
    </row>
    <row r="6" spans="1:4" s="40" customFormat="1" ht="15" customHeight="1">
      <c r="A6" s="134" t="s">
        <v>312</v>
      </c>
      <c r="B6" s="31" t="s">
        <v>276</v>
      </c>
      <c r="C6" s="31" t="s">
        <v>39</v>
      </c>
      <c r="D6" s="135"/>
    </row>
    <row r="7" spans="1:4" s="40" customFormat="1" ht="15" customHeight="1">
      <c r="A7" s="134" t="s">
        <v>313</v>
      </c>
      <c r="B7" s="31" t="s">
        <v>278</v>
      </c>
      <c r="C7" s="31" t="s">
        <v>279</v>
      </c>
      <c r="D7" s="135"/>
    </row>
    <row r="8" spans="1:4" s="40" customFormat="1">
      <c r="A8" s="30"/>
      <c r="B8" s="30"/>
    </row>
    <row r="9" spans="1:4" s="40" customFormat="1">
      <c r="A9" s="30"/>
      <c r="B9" s="30"/>
    </row>
    <row r="10" spans="1:4" s="40" customFormat="1">
      <c r="A10" s="286" t="s">
        <v>314</v>
      </c>
      <c r="B10" s="286"/>
    </row>
    <row r="11" spans="1:4" s="40" customFormat="1">
      <c r="A11" s="287" t="s">
        <v>315</v>
      </c>
      <c r="B11" s="287"/>
      <c r="C11" s="287"/>
    </row>
    <row r="12" spans="1:4" s="40" customFormat="1">
      <c r="A12" s="30"/>
      <c r="B12" s="30"/>
    </row>
    <row r="13" spans="1:4" s="40" customFormat="1">
      <c r="A13" s="39" t="s">
        <v>143</v>
      </c>
      <c r="B13" s="30"/>
    </row>
    <row r="14" spans="1:4" s="40" customFormat="1">
      <c r="A14" s="37" t="s">
        <v>546</v>
      </c>
      <c r="B14" s="30"/>
    </row>
    <row r="15" spans="1:4" s="40" customFormat="1">
      <c r="A15" s="37" t="s">
        <v>547</v>
      </c>
      <c r="B15" s="30"/>
    </row>
    <row r="16" spans="1:4" s="40" customFormat="1">
      <c r="A16" s="41"/>
      <c r="B16" s="30"/>
    </row>
  </sheetData>
  <mergeCells count="2">
    <mergeCell ref="A10:B10"/>
    <mergeCell ref="A11:C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2"/>
  <sheetViews>
    <sheetView zoomScaleNormal="100" workbookViewId="0">
      <selection activeCell="D26" sqref="D26:D27"/>
    </sheetView>
  </sheetViews>
  <sheetFormatPr baseColWidth="10" defaultColWidth="11" defaultRowHeight="10.199999999999999"/>
  <cols>
    <col min="1" max="1" width="34.26953125" style="40" customWidth="1"/>
    <col min="2" max="2" width="33.453125" style="30" customWidth="1"/>
    <col min="3" max="3" width="11.08984375" style="30" customWidth="1"/>
    <col min="4" max="4" width="37.26953125" style="40" customWidth="1"/>
    <col min="5" max="5" width="28.269531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5" ht="11.4">
      <c r="A1" s="38" t="s">
        <v>51</v>
      </c>
      <c r="B1" s="38" t="s">
        <v>50</v>
      </c>
      <c r="C1" s="38" t="s">
        <v>52</v>
      </c>
      <c r="D1" s="29" t="s">
        <v>142</v>
      </c>
    </row>
    <row r="2" spans="1:5" ht="13.5" customHeight="1">
      <c r="A2" s="135" t="s">
        <v>177</v>
      </c>
      <c r="B2" s="135" t="s">
        <v>42</v>
      </c>
      <c r="C2" s="135" t="s">
        <v>39</v>
      </c>
      <c r="D2" s="135" t="s">
        <v>316</v>
      </c>
    </row>
    <row r="3" spans="1:5" ht="23.25" customHeight="1">
      <c r="A3" s="135" t="s">
        <v>262</v>
      </c>
      <c r="B3" s="135" t="s">
        <v>42</v>
      </c>
      <c r="C3" s="135" t="s">
        <v>43</v>
      </c>
      <c r="D3" s="135"/>
      <c r="E3" s="30"/>
    </row>
    <row r="4" spans="1:5" ht="15.75" customHeight="1">
      <c r="A4" s="135" t="s">
        <v>190</v>
      </c>
      <c r="B4" s="135" t="s">
        <v>42</v>
      </c>
      <c r="C4" s="135" t="s">
        <v>39</v>
      </c>
      <c r="D4" s="135"/>
      <c r="E4" s="33"/>
    </row>
    <row r="5" spans="1:5">
      <c r="A5" s="135" t="s">
        <v>317</v>
      </c>
      <c r="B5" s="135" t="s">
        <v>318</v>
      </c>
      <c r="C5" s="135" t="s">
        <v>39</v>
      </c>
      <c r="D5" s="135" t="s">
        <v>319</v>
      </c>
    </row>
    <row r="6" spans="1:5" ht="20.399999999999999">
      <c r="A6" s="135" t="s">
        <v>320</v>
      </c>
      <c r="B6" s="135" t="s">
        <v>318</v>
      </c>
      <c r="C6" s="135" t="s">
        <v>39</v>
      </c>
      <c r="D6" s="135" t="s">
        <v>321</v>
      </c>
    </row>
    <row r="7" spans="1:5">
      <c r="A7" s="42"/>
    </row>
    <row r="8" spans="1:5" s="36" customFormat="1">
      <c r="A8" s="133"/>
      <c r="B8" s="30"/>
      <c r="C8" s="30"/>
      <c r="D8" s="37"/>
    </row>
    <row r="9" spans="1:5">
      <c r="A9" s="43" t="s">
        <v>322</v>
      </c>
    </row>
    <row r="10" spans="1:5">
      <c r="A10" s="33" t="s">
        <v>548</v>
      </c>
    </row>
    <row r="11" spans="1:5">
      <c r="A11" s="41"/>
    </row>
    <row r="12" spans="1:5">
      <c r="A12" s="4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21"/>
  <sheetViews>
    <sheetView workbookViewId="0">
      <selection activeCell="D16" sqref="D16"/>
    </sheetView>
  </sheetViews>
  <sheetFormatPr baseColWidth="10" defaultColWidth="11" defaultRowHeight="12.6"/>
  <cols>
    <col min="1" max="1" width="29.36328125" style="23" customWidth="1"/>
    <col min="2" max="2" width="37.90625" style="23" customWidth="1"/>
    <col min="3" max="3" width="13.453125" style="23" customWidth="1"/>
    <col min="4" max="4" width="68.6328125" style="23" bestFit="1" customWidth="1"/>
    <col min="5" max="5" width="21.90625" style="23" customWidth="1"/>
    <col min="6" max="16384" width="11" style="23"/>
  </cols>
  <sheetData>
    <row r="1" spans="1:7">
      <c r="A1" s="38" t="s">
        <v>51</v>
      </c>
      <c r="B1" s="38" t="s">
        <v>50</v>
      </c>
      <c r="C1" s="38" t="s">
        <v>52</v>
      </c>
      <c r="D1" s="29" t="s">
        <v>142</v>
      </c>
    </row>
    <row r="2" spans="1:7" ht="14.25" customHeight="1">
      <c r="A2" s="134" t="s">
        <v>177</v>
      </c>
      <c r="B2" s="134" t="s">
        <v>42</v>
      </c>
      <c r="C2" s="31" t="s">
        <v>39</v>
      </c>
      <c r="D2" s="115"/>
      <c r="E2" s="116"/>
    </row>
    <row r="3" spans="1:7" ht="28.5" customHeight="1">
      <c r="A3" s="134" t="s">
        <v>262</v>
      </c>
      <c r="B3" s="134" t="s">
        <v>42</v>
      </c>
      <c r="C3" s="31" t="s">
        <v>43</v>
      </c>
      <c r="D3" s="115"/>
    </row>
    <row r="4" spans="1:7" ht="16.5" customHeight="1">
      <c r="A4" s="134" t="s">
        <v>190</v>
      </c>
      <c r="B4" s="134" t="s">
        <v>42</v>
      </c>
      <c r="C4" s="31" t="s">
        <v>39</v>
      </c>
      <c r="D4" s="115"/>
      <c r="E4" s="117"/>
    </row>
    <row r="5" spans="1:7" ht="16.5" customHeight="1">
      <c r="A5" s="134" t="s">
        <v>323</v>
      </c>
      <c r="B5" s="134" t="s">
        <v>318</v>
      </c>
      <c r="C5" s="31" t="s">
        <v>39</v>
      </c>
      <c r="D5" s="115"/>
    </row>
    <row r="6" spans="1:7" ht="20.399999999999999">
      <c r="A6" s="134" t="s">
        <v>324</v>
      </c>
      <c r="B6" s="134" t="s">
        <v>325</v>
      </c>
      <c r="C6" s="31" t="s">
        <v>39</v>
      </c>
      <c r="D6" s="134" t="s">
        <v>326</v>
      </c>
    </row>
    <row r="8" spans="1:7">
      <c r="A8" s="33"/>
      <c r="B8" s="44"/>
      <c r="C8" s="33"/>
      <c r="D8" s="33"/>
    </row>
    <row r="9" spans="1:7">
      <c r="A9" s="33"/>
      <c r="B9" s="33"/>
      <c r="C9" s="33"/>
      <c r="D9" s="33"/>
    </row>
    <row r="10" spans="1:7">
      <c r="A10" s="33"/>
      <c r="B10" s="33"/>
      <c r="C10" s="33"/>
      <c r="D10" s="33"/>
    </row>
    <row r="11" spans="1:7">
      <c r="A11" s="45" t="s">
        <v>327</v>
      </c>
      <c r="B11" s="33"/>
      <c r="C11" s="33"/>
      <c r="D11" s="33"/>
    </row>
    <row r="12" spans="1:7">
      <c r="A12" s="37" t="s">
        <v>549</v>
      </c>
      <c r="B12" s="33"/>
      <c r="C12" s="33"/>
      <c r="D12" s="33"/>
    </row>
    <row r="13" spans="1:7">
      <c r="A13" s="33"/>
      <c r="B13" s="33"/>
      <c r="C13" s="33"/>
      <c r="D13" s="33"/>
    </row>
    <row r="14" spans="1:7">
      <c r="A14" s="45" t="s">
        <v>328</v>
      </c>
      <c r="B14" s="33"/>
      <c r="C14" s="33"/>
      <c r="D14" s="33"/>
    </row>
    <row r="15" spans="1:7">
      <c r="A15" s="37" t="s">
        <v>550</v>
      </c>
      <c r="B15" s="33"/>
      <c r="C15" s="33"/>
      <c r="D15" s="33"/>
      <c r="G15" s="46"/>
    </row>
    <row r="16" spans="1:7">
      <c r="A16" s="33"/>
      <c r="B16" s="33"/>
      <c r="C16" s="33"/>
      <c r="D16" s="33"/>
      <c r="G16" s="46"/>
    </row>
    <row r="17" spans="1:4">
      <c r="A17" s="39" t="s">
        <v>193</v>
      </c>
      <c r="B17" s="33"/>
      <c r="C17" s="47"/>
      <c r="D17" s="33"/>
    </row>
    <row r="18" spans="1:4">
      <c r="A18" s="37" t="s">
        <v>551</v>
      </c>
      <c r="B18" s="33"/>
      <c r="C18" s="48"/>
      <c r="D18" s="33"/>
    </row>
    <row r="19" spans="1:4">
      <c r="A19" s="33"/>
      <c r="B19" s="33"/>
      <c r="C19" s="33"/>
      <c r="D19" s="33"/>
    </row>
    <row r="20" spans="1:4">
      <c r="A20" s="33"/>
      <c r="B20" s="33"/>
      <c r="C20" s="33"/>
      <c r="D20" s="33"/>
    </row>
    <row r="21" spans="1:4">
      <c r="A21" s="33"/>
      <c r="B21" s="33"/>
      <c r="C21" s="33"/>
      <c r="D21" s="33"/>
    </row>
  </sheetData>
  <pageMargins left="0.78740157499999996" right="0.78740157499999996" top="0.984251969" bottom="0.984251969" header="0.4921259845" footer="0.492125984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54"/>
  <sheetViews>
    <sheetView zoomScaleNormal="100" workbookViewId="0">
      <selection activeCell="B8" sqref="B8"/>
    </sheetView>
  </sheetViews>
  <sheetFormatPr baseColWidth="10" defaultColWidth="11" defaultRowHeight="10.199999999999999"/>
  <cols>
    <col min="1" max="1" width="32.7265625" style="41" customWidth="1"/>
    <col min="2" max="2" width="31.08984375" style="30" customWidth="1"/>
    <col min="3" max="3" width="13.90625" style="30" customWidth="1"/>
    <col min="4" max="4" width="47.08984375" style="40" customWidth="1"/>
    <col min="5" max="5" width="19.72656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8" ht="11.4">
      <c r="A1" s="49" t="s">
        <v>51</v>
      </c>
      <c r="B1" s="50" t="s">
        <v>50</v>
      </c>
      <c r="C1" s="50" t="s">
        <v>52</v>
      </c>
      <c r="D1" s="29" t="s">
        <v>142</v>
      </c>
    </row>
    <row r="2" spans="1:8" ht="15" customHeight="1">
      <c r="A2" s="51" t="s">
        <v>177</v>
      </c>
      <c r="B2" s="52" t="s">
        <v>42</v>
      </c>
      <c r="C2" s="52" t="s">
        <v>39</v>
      </c>
      <c r="D2" s="135"/>
    </row>
    <row r="3" spans="1:8" ht="15" customHeight="1">
      <c r="A3" s="51" t="s">
        <v>262</v>
      </c>
      <c r="B3" s="52" t="s">
        <v>42</v>
      </c>
      <c r="C3" s="52" t="s">
        <v>39</v>
      </c>
      <c r="D3" s="135"/>
      <c r="E3" s="30"/>
    </row>
    <row r="4" spans="1:8" ht="15" customHeight="1">
      <c r="A4" s="51" t="s">
        <v>190</v>
      </c>
      <c r="B4" s="52" t="s">
        <v>42</v>
      </c>
      <c r="C4" s="52" t="s">
        <v>39</v>
      </c>
      <c r="D4" s="135"/>
    </row>
    <row r="5" spans="1:8">
      <c r="A5" s="51" t="s">
        <v>329</v>
      </c>
      <c r="B5" s="52" t="s">
        <v>330</v>
      </c>
      <c r="C5" s="52" t="s">
        <v>39</v>
      </c>
      <c r="D5" s="53"/>
      <c r="E5" s="42"/>
      <c r="F5" s="42"/>
      <c r="G5" s="42"/>
      <c r="H5" s="42"/>
    </row>
    <row r="6" spans="1:8">
      <c r="A6" s="51" t="s">
        <v>331</v>
      </c>
      <c r="B6" s="52" t="s">
        <v>330</v>
      </c>
      <c r="C6" s="52" t="s">
        <v>39</v>
      </c>
      <c r="D6" s="53"/>
    </row>
    <row r="7" spans="1:8" ht="15" customHeight="1">
      <c r="A7" s="51" t="s">
        <v>332</v>
      </c>
      <c r="B7" s="52" t="s">
        <v>333</v>
      </c>
      <c r="C7" s="52" t="s">
        <v>39</v>
      </c>
      <c r="D7" s="135" t="s">
        <v>334</v>
      </c>
      <c r="E7" s="30"/>
    </row>
    <row r="8" spans="1:8" ht="15" customHeight="1">
      <c r="A8" s="51" t="s">
        <v>335</v>
      </c>
      <c r="B8" s="52" t="s">
        <v>42</v>
      </c>
      <c r="C8" s="52" t="s">
        <v>45</v>
      </c>
      <c r="D8" s="135" t="s">
        <v>608</v>
      </c>
      <c r="E8" s="30"/>
    </row>
    <row r="9" spans="1:8">
      <c r="A9" s="43"/>
    </row>
    <row r="10" spans="1:8" s="36" customFormat="1">
      <c r="A10" s="43"/>
      <c r="B10" s="30"/>
      <c r="C10" s="30"/>
      <c r="D10" s="37"/>
    </row>
    <row r="11" spans="1:8" s="36" customFormat="1">
      <c r="A11" s="43"/>
      <c r="B11" s="30"/>
      <c r="C11" s="30"/>
      <c r="D11" s="37"/>
    </row>
    <row r="12" spans="1:8" s="36" customFormat="1">
      <c r="A12" s="39" t="s">
        <v>143</v>
      </c>
      <c r="B12" s="30"/>
      <c r="D12" s="37"/>
    </row>
    <row r="13" spans="1:8" s="36" customFormat="1">
      <c r="A13" s="37" t="s">
        <v>552</v>
      </c>
      <c r="B13" s="30"/>
      <c r="D13" s="37"/>
    </row>
    <row r="14" spans="1:8" s="36" customFormat="1">
      <c r="A14" s="43"/>
      <c r="B14" s="30"/>
      <c r="D14" s="37"/>
    </row>
    <row r="15" spans="1:8" s="36" customFormat="1">
      <c r="A15" s="39" t="s">
        <v>336</v>
      </c>
      <c r="B15" s="118"/>
      <c r="D15" s="37"/>
    </row>
    <row r="16" spans="1:8" s="36" customFormat="1">
      <c r="A16" s="37" t="s">
        <v>553</v>
      </c>
      <c r="B16" s="30"/>
      <c r="D16" s="37" t="s">
        <v>337</v>
      </c>
    </row>
    <row r="17" spans="1:4" s="36" customFormat="1">
      <c r="A17" s="43"/>
      <c r="B17" s="30"/>
      <c r="C17" s="30"/>
      <c r="D17" s="119"/>
    </row>
    <row r="18" spans="1:4" s="36" customFormat="1">
      <c r="A18" s="39" t="s">
        <v>193</v>
      </c>
      <c r="B18" s="120"/>
      <c r="C18" s="30"/>
      <c r="D18" s="37"/>
    </row>
    <row r="19" spans="1:4" s="36" customFormat="1" ht="15" customHeight="1">
      <c r="A19" s="37" t="s">
        <v>554</v>
      </c>
      <c r="B19" s="30"/>
      <c r="C19" s="30"/>
      <c r="D19" s="37"/>
    </row>
    <row r="20" spans="1:4" s="36" customFormat="1">
      <c r="A20" s="43"/>
      <c r="B20" s="30"/>
      <c r="C20" s="30"/>
      <c r="D20" s="37"/>
    </row>
    <row r="21" spans="1:4" s="36" customFormat="1">
      <c r="A21" s="43"/>
      <c r="B21" s="30"/>
      <c r="C21" s="30"/>
      <c r="D21" s="37"/>
    </row>
    <row r="22" spans="1:4" s="36" customFormat="1">
      <c r="A22" s="43"/>
      <c r="B22" s="30"/>
      <c r="C22" s="30"/>
      <c r="D22" s="37"/>
    </row>
    <row r="23" spans="1:4" s="36" customFormat="1">
      <c r="A23" s="43"/>
      <c r="B23" s="30"/>
      <c r="C23" s="30"/>
      <c r="D23" s="37"/>
    </row>
    <row r="24" spans="1:4" s="36" customFormat="1">
      <c r="A24" s="43"/>
      <c r="B24" s="30"/>
      <c r="C24" s="30"/>
      <c r="D24" s="37"/>
    </row>
    <row r="25" spans="1:4" s="36" customFormat="1">
      <c r="A25" s="43"/>
      <c r="B25" s="30"/>
      <c r="C25" s="30"/>
      <c r="D25" s="37"/>
    </row>
    <row r="26" spans="1:4" s="36" customFormat="1">
      <c r="A26" s="43"/>
      <c r="B26" s="118"/>
      <c r="C26" s="30"/>
      <c r="D26" s="37"/>
    </row>
    <row r="27" spans="1:4" s="36" customFormat="1">
      <c r="A27" s="43"/>
      <c r="B27" s="30"/>
      <c r="C27" s="30"/>
      <c r="D27" s="37"/>
    </row>
    <row r="28" spans="1:4" s="36" customFormat="1">
      <c r="A28" s="43"/>
      <c r="B28" s="30"/>
      <c r="C28" s="30"/>
      <c r="D28" s="37"/>
    </row>
    <row r="29" spans="1:4" s="36" customFormat="1">
      <c r="A29" s="43"/>
      <c r="C29" s="30"/>
      <c r="D29" s="37"/>
    </row>
    <row r="30" spans="1:4" s="36" customFormat="1">
      <c r="A30" s="43"/>
      <c r="B30" s="30"/>
      <c r="C30" s="30"/>
      <c r="D30" s="37"/>
    </row>
    <row r="31" spans="1:4" s="36" customFormat="1">
      <c r="A31" s="43"/>
      <c r="B31" s="30"/>
      <c r="C31" s="30"/>
      <c r="D31" s="37"/>
    </row>
    <row r="32" spans="1:4" s="36" customFormat="1">
      <c r="A32" s="43"/>
      <c r="B32" s="30"/>
      <c r="C32" s="30"/>
      <c r="D32" s="37"/>
    </row>
    <row r="33" spans="1:4" s="36" customFormat="1">
      <c r="A33" s="43"/>
      <c r="B33" s="30"/>
      <c r="C33" s="30"/>
      <c r="D33" s="37"/>
    </row>
    <row r="34" spans="1:4" s="36" customFormat="1">
      <c r="A34" s="43"/>
      <c r="B34" s="30"/>
      <c r="C34" s="30"/>
      <c r="D34" s="37"/>
    </row>
    <row r="35" spans="1:4" s="36" customFormat="1">
      <c r="A35" s="43"/>
      <c r="B35" s="30"/>
      <c r="C35" s="30"/>
      <c r="D35" s="37"/>
    </row>
    <row r="36" spans="1:4" s="36" customFormat="1">
      <c r="A36" s="43"/>
      <c r="B36" s="30"/>
      <c r="C36" s="30"/>
      <c r="D36" s="37"/>
    </row>
    <row r="37" spans="1:4" s="36" customFormat="1">
      <c r="A37" s="43"/>
      <c r="B37" s="30"/>
      <c r="C37" s="30"/>
      <c r="D37" s="37"/>
    </row>
    <row r="38" spans="1:4" s="36" customFormat="1">
      <c r="A38" s="43"/>
      <c r="B38" s="30"/>
      <c r="C38" s="30"/>
      <c r="D38" s="37"/>
    </row>
    <row r="39" spans="1:4" s="36" customFormat="1">
      <c r="A39" s="43"/>
      <c r="B39" s="118"/>
      <c r="C39" s="30"/>
      <c r="D39" s="37"/>
    </row>
    <row r="40" spans="1:4" s="36" customFormat="1">
      <c r="A40" s="43"/>
      <c r="B40" s="118"/>
      <c r="C40" s="30"/>
      <c r="D40" s="37"/>
    </row>
    <row r="41" spans="1:4">
      <c r="A41" s="43"/>
    </row>
    <row r="42" spans="1:4">
      <c r="A42" s="43"/>
    </row>
    <row r="43" spans="1:4">
      <c r="A43" s="43"/>
    </row>
    <row r="44" spans="1:4">
      <c r="A44" s="43"/>
    </row>
    <row r="45" spans="1:4">
      <c r="A45" s="43"/>
      <c r="C45" s="121"/>
    </row>
    <row r="46" spans="1:4">
      <c r="A46" s="43"/>
      <c r="C46" s="121"/>
    </row>
    <row r="47" spans="1:4">
      <c r="A47" s="43"/>
      <c r="C47" s="121"/>
    </row>
    <row r="48" spans="1:4">
      <c r="A48" s="43"/>
      <c r="C48" s="121"/>
    </row>
    <row r="49" spans="1:3">
      <c r="A49" s="43"/>
      <c r="C49" s="121"/>
    </row>
    <row r="50" spans="1:3">
      <c r="A50" s="43"/>
      <c r="C50" s="121"/>
    </row>
    <row r="51" spans="1:3">
      <c r="A51" s="43"/>
      <c r="C51" s="121"/>
    </row>
    <row r="52" spans="1:3">
      <c r="A52" s="43"/>
      <c r="C52" s="121"/>
    </row>
    <row r="53" spans="1:3">
      <c r="A53" s="43"/>
      <c r="C53" s="121"/>
    </row>
    <row r="54" spans="1:3">
      <c r="A54" s="43"/>
      <c r="C54" s="12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25"/>
  <sheetViews>
    <sheetView workbookViewId="0">
      <selection activeCell="B24" sqref="B24"/>
    </sheetView>
  </sheetViews>
  <sheetFormatPr baseColWidth="10" defaultColWidth="11" defaultRowHeight="10.199999999999999"/>
  <cols>
    <col min="1" max="1" width="28.26953125" style="122" customWidth="1"/>
    <col min="2" max="2" width="17.08984375" style="122" customWidth="1"/>
    <col min="3" max="3" width="11" style="122"/>
    <col min="4" max="4" width="45.6328125" style="122" customWidth="1"/>
    <col min="5" max="5" width="31" style="122" customWidth="1"/>
    <col min="6" max="16384" width="11" style="122"/>
  </cols>
  <sheetData>
    <row r="1" spans="1:5" ht="11.4">
      <c r="A1" s="54" t="s">
        <v>51</v>
      </c>
      <c r="B1" s="55" t="s">
        <v>50</v>
      </c>
      <c r="C1" s="55" t="s">
        <v>52</v>
      </c>
      <c r="D1" s="56" t="s">
        <v>142</v>
      </c>
    </row>
    <row r="2" spans="1:5" ht="15" customHeight="1">
      <c r="A2" s="57" t="s">
        <v>177</v>
      </c>
      <c r="B2" s="58" t="s">
        <v>42</v>
      </c>
      <c r="C2" s="58" t="s">
        <v>39</v>
      </c>
      <c r="D2" s="123"/>
    </row>
    <row r="3" spans="1:5" ht="15" customHeight="1">
      <c r="A3" s="57" t="s">
        <v>262</v>
      </c>
      <c r="B3" s="58" t="s">
        <v>42</v>
      </c>
      <c r="C3" s="58" t="s">
        <v>39</v>
      </c>
      <c r="D3" s="123"/>
    </row>
    <row r="4" spans="1:5" ht="15" customHeight="1">
      <c r="A4" s="57" t="s">
        <v>190</v>
      </c>
      <c r="B4" s="58" t="s">
        <v>42</v>
      </c>
      <c r="C4" s="58" t="s">
        <v>39</v>
      </c>
      <c r="D4" s="123"/>
    </row>
    <row r="5" spans="1:5" ht="30.6">
      <c r="A5" s="59" t="s">
        <v>338</v>
      </c>
      <c r="B5" s="58" t="s">
        <v>330</v>
      </c>
      <c r="C5" s="58" t="s">
        <v>39</v>
      </c>
      <c r="D5" s="57" t="s">
        <v>339</v>
      </c>
    </row>
    <row r="6" spans="1:5" ht="20.399999999999999">
      <c r="A6" s="59" t="s">
        <v>329</v>
      </c>
      <c r="B6" s="58" t="s">
        <v>330</v>
      </c>
      <c r="C6" s="58" t="s">
        <v>39</v>
      </c>
      <c r="D6" s="57" t="s">
        <v>340</v>
      </c>
    </row>
    <row r="7" spans="1:5" ht="40.799999999999997">
      <c r="A7" s="59" t="s">
        <v>341</v>
      </c>
      <c r="B7" s="58" t="s">
        <v>333</v>
      </c>
      <c r="C7" s="58" t="s">
        <v>39</v>
      </c>
      <c r="D7" s="124" t="s">
        <v>342</v>
      </c>
    </row>
    <row r="8" spans="1:5" ht="15" customHeight="1">
      <c r="A8" s="59" t="s">
        <v>343</v>
      </c>
      <c r="B8" s="58" t="s">
        <v>42</v>
      </c>
      <c r="C8" s="60" t="s">
        <v>279</v>
      </c>
      <c r="D8" s="124" t="s">
        <v>344</v>
      </c>
    </row>
    <row r="9" spans="1:5" ht="15" customHeight="1">
      <c r="A9" s="57" t="s">
        <v>345</v>
      </c>
      <c r="B9" s="58" t="s">
        <v>42</v>
      </c>
      <c r="C9" s="60" t="s">
        <v>279</v>
      </c>
      <c r="D9" s="124" t="s">
        <v>346</v>
      </c>
    </row>
    <row r="10" spans="1:5">
      <c r="A10" s="125"/>
      <c r="B10" s="126"/>
      <c r="C10" s="127"/>
    </row>
    <row r="11" spans="1:5">
      <c r="A11" s="125"/>
      <c r="B11" s="126"/>
      <c r="C11" s="126"/>
    </row>
    <row r="12" spans="1:5">
      <c r="A12" s="61" t="s">
        <v>347</v>
      </c>
      <c r="B12" s="128"/>
      <c r="C12" s="126"/>
    </row>
    <row r="13" spans="1:5">
      <c r="A13" s="62" t="s">
        <v>555</v>
      </c>
      <c r="B13" s="126"/>
      <c r="C13" s="126"/>
    </row>
    <row r="14" spans="1:5">
      <c r="A14" s="62"/>
      <c r="B14" s="126"/>
      <c r="C14" s="126"/>
    </row>
    <row r="16" spans="1:5" ht="11.4">
      <c r="A16" s="129" t="s">
        <v>348</v>
      </c>
      <c r="B16" s="288" t="s">
        <v>349</v>
      </c>
      <c r="C16" s="289"/>
      <c r="D16" s="129" t="s">
        <v>37</v>
      </c>
      <c r="E16" s="129" t="s">
        <v>350</v>
      </c>
    </row>
    <row r="17" spans="1:5" ht="20.399999999999999">
      <c r="A17" s="123" t="s">
        <v>351</v>
      </c>
      <c r="B17" s="290" t="s">
        <v>352</v>
      </c>
      <c r="C17" s="291"/>
      <c r="D17" s="130" t="s">
        <v>353</v>
      </c>
      <c r="E17" s="130" t="s">
        <v>354</v>
      </c>
    </row>
    <row r="18" spans="1:5" ht="20.399999999999999">
      <c r="A18" s="123" t="s">
        <v>355</v>
      </c>
      <c r="B18" s="123" t="s">
        <v>356</v>
      </c>
      <c r="C18" s="123"/>
      <c r="D18" s="130" t="s">
        <v>357</v>
      </c>
      <c r="E18" s="130" t="s">
        <v>358</v>
      </c>
    </row>
    <row r="19" spans="1:5" ht="33.75" customHeight="1">
      <c r="A19" s="123" t="s">
        <v>359</v>
      </c>
      <c r="B19" s="292" t="s">
        <v>360</v>
      </c>
      <c r="C19" s="293"/>
      <c r="D19" s="130" t="s">
        <v>361</v>
      </c>
      <c r="E19" s="130" t="s">
        <v>362</v>
      </c>
    </row>
    <row r="20" spans="1:5">
      <c r="A20" s="123" t="s">
        <v>749</v>
      </c>
      <c r="B20" s="295"/>
      <c r="C20" s="296"/>
      <c r="D20" s="123" t="s">
        <v>748</v>
      </c>
      <c r="E20" s="201"/>
    </row>
    <row r="22" spans="1:5">
      <c r="A22" s="294"/>
      <c r="B22" s="294"/>
      <c r="C22" s="294"/>
      <c r="D22" s="294"/>
    </row>
    <row r="23" spans="1:5">
      <c r="A23" s="294"/>
      <c r="B23" s="294"/>
      <c r="C23" s="294"/>
      <c r="D23" s="294"/>
    </row>
    <row r="25" spans="1:5" ht="16.5" customHeight="1"/>
  </sheetData>
  <mergeCells count="6">
    <mergeCell ref="B16:C16"/>
    <mergeCell ref="B17:C17"/>
    <mergeCell ref="B19:C19"/>
    <mergeCell ref="A22:D22"/>
    <mergeCell ref="A23:D23"/>
    <mergeCell ref="B20:C20"/>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2"/>
  <sheetViews>
    <sheetView workbookViewId="0">
      <selection activeCell="D23" sqref="D23"/>
    </sheetView>
  </sheetViews>
  <sheetFormatPr baseColWidth="10" defaultColWidth="11" defaultRowHeight="10.199999999999999"/>
  <cols>
    <col min="1" max="1" width="33.36328125" style="40" customWidth="1"/>
    <col min="2" max="2" width="37.26953125" style="40" customWidth="1"/>
    <col min="3" max="3" width="9.453125" style="30" bestFit="1" customWidth="1"/>
    <col min="4" max="4" width="39.36328125" style="40" customWidth="1"/>
    <col min="5" max="5" width="19.7265625" style="40" customWidth="1"/>
    <col min="6" max="6" width="17.453125" style="40" customWidth="1"/>
    <col min="7" max="7" width="17" style="40" customWidth="1"/>
    <col min="8" max="8" width="15.26953125" style="40" customWidth="1"/>
    <col min="9" max="9" width="16.453125" style="40" customWidth="1"/>
    <col min="10" max="10" width="18.08984375" style="40" customWidth="1"/>
    <col min="11" max="11" width="20.26953125" style="40" customWidth="1"/>
    <col min="12" max="20" width="11" style="40"/>
    <col min="21" max="21" width="18.36328125" style="40" customWidth="1"/>
    <col min="22" max="22" width="21.26953125" style="40" customWidth="1"/>
    <col min="23" max="23" width="16.6328125" style="40" customWidth="1"/>
    <col min="24" max="16384" width="11" style="40"/>
  </cols>
  <sheetData>
    <row r="1" spans="1:8" ht="11.4">
      <c r="A1" s="49" t="s">
        <v>51</v>
      </c>
      <c r="B1" s="50" t="s">
        <v>50</v>
      </c>
      <c r="C1" s="50" t="s">
        <v>52</v>
      </c>
      <c r="D1" s="29" t="s">
        <v>142</v>
      </c>
    </row>
    <row r="2" spans="1:8" ht="15" customHeight="1">
      <c r="A2" s="63" t="s">
        <v>177</v>
      </c>
      <c r="B2" s="63" t="s">
        <v>363</v>
      </c>
      <c r="C2" s="64" t="s">
        <v>39</v>
      </c>
      <c r="D2" s="135"/>
    </row>
    <row r="3" spans="1:8" ht="15" customHeight="1">
      <c r="A3" s="63" t="s">
        <v>262</v>
      </c>
      <c r="B3" s="63" t="s">
        <v>42</v>
      </c>
      <c r="C3" s="64" t="s">
        <v>39</v>
      </c>
      <c r="D3" s="135"/>
    </row>
    <row r="4" spans="1:8" ht="15" customHeight="1">
      <c r="A4" s="63" t="s">
        <v>190</v>
      </c>
      <c r="B4" s="63" t="s">
        <v>42</v>
      </c>
      <c r="C4" s="64" t="s">
        <v>43</v>
      </c>
      <c r="D4" s="135" t="s">
        <v>364</v>
      </c>
    </row>
    <row r="5" spans="1:8" ht="15" customHeight="1">
      <c r="A5" s="63" t="s">
        <v>365</v>
      </c>
      <c r="B5" s="63" t="s">
        <v>330</v>
      </c>
      <c r="C5" s="64" t="s">
        <v>39</v>
      </c>
      <c r="D5" s="135"/>
    </row>
    <row r="6" spans="1:8" ht="15" customHeight="1">
      <c r="A6" s="42"/>
      <c r="B6" s="30"/>
    </row>
    <row r="7" spans="1:8" s="36" customFormat="1">
      <c r="A7" s="133"/>
      <c r="B7" s="30"/>
      <c r="C7" s="30"/>
    </row>
    <row r="8" spans="1:8" s="36" customFormat="1">
      <c r="A8" s="45" t="s">
        <v>327</v>
      </c>
      <c r="B8" s="30"/>
      <c r="D8" s="37"/>
      <c r="E8" s="37"/>
      <c r="F8" s="37"/>
      <c r="G8" s="37"/>
      <c r="H8" s="37"/>
    </row>
    <row r="9" spans="1:8" s="36" customFormat="1">
      <c r="A9" s="37" t="s">
        <v>556</v>
      </c>
      <c r="B9" s="30"/>
      <c r="D9" s="37"/>
      <c r="E9" s="37"/>
      <c r="F9" s="37"/>
      <c r="G9" s="37"/>
      <c r="H9" s="37"/>
    </row>
    <row r="10" spans="1:8" s="36" customFormat="1">
      <c r="A10" s="133"/>
      <c r="B10" s="30"/>
      <c r="C10" s="30"/>
      <c r="D10" s="37"/>
      <c r="E10" s="37"/>
      <c r="F10" s="37"/>
      <c r="G10" s="37"/>
      <c r="H10" s="37"/>
    </row>
    <row r="11" spans="1:8" s="36" customFormat="1">
      <c r="A11" s="133"/>
      <c r="B11" s="30"/>
      <c r="C11" s="30"/>
      <c r="D11" s="37"/>
      <c r="E11" s="37"/>
      <c r="F11" s="37"/>
      <c r="G11" s="37"/>
      <c r="H11" s="37"/>
    </row>
    <row r="12" spans="1:8" s="36" customFormat="1">
      <c r="A12" s="133"/>
      <c r="B12" s="30"/>
      <c r="C12" s="30"/>
    </row>
    <row r="13" spans="1:8" s="36" customFormat="1">
      <c r="A13" s="133"/>
      <c r="B13" s="118"/>
      <c r="C13" s="30"/>
    </row>
    <row r="14" spans="1:8" s="36" customFormat="1">
      <c r="A14" s="131"/>
      <c r="B14" s="30"/>
      <c r="C14" s="30"/>
    </row>
    <row r="15" spans="1:8" s="36" customFormat="1">
      <c r="A15" s="133"/>
      <c r="B15" s="30"/>
      <c r="C15" s="30"/>
    </row>
    <row r="16" spans="1:8" s="36" customFormat="1">
      <c r="A16" s="133"/>
      <c r="B16" s="119"/>
      <c r="C16" s="30"/>
    </row>
    <row r="17" spans="1:3" s="36" customFormat="1">
      <c r="A17" s="133"/>
      <c r="B17" s="30"/>
      <c r="C17" s="30"/>
    </row>
    <row r="18" spans="1:3" s="36" customFormat="1">
      <c r="A18" s="133"/>
      <c r="B18" s="30"/>
      <c r="C18" s="30"/>
    </row>
    <row r="19" spans="1:3" s="36" customFormat="1">
      <c r="A19" s="133"/>
      <c r="B19" s="30"/>
      <c r="C19" s="30"/>
    </row>
    <row r="20" spans="1:3" s="36" customFormat="1">
      <c r="A20" s="133"/>
      <c r="B20" s="30"/>
      <c r="C20" s="30"/>
    </row>
    <row r="21" spans="1:3" s="36" customFormat="1">
      <c r="A21" s="133"/>
      <c r="B21" s="30"/>
      <c r="C21" s="30"/>
    </row>
    <row r="22" spans="1:3" s="36" customFormat="1">
      <c r="A22" s="133"/>
      <c r="B22" s="30"/>
      <c r="C22" s="30"/>
    </row>
    <row r="23" spans="1:3" s="36" customFormat="1">
      <c r="A23" s="133"/>
      <c r="B23" s="30"/>
      <c r="C23" s="30"/>
    </row>
    <row r="24" spans="1:3" s="36" customFormat="1">
      <c r="A24" s="133"/>
      <c r="B24" s="118"/>
      <c r="C24" s="30"/>
    </row>
    <row r="25" spans="1:3" s="36" customFormat="1">
      <c r="A25" s="133"/>
      <c r="B25" s="30"/>
      <c r="C25" s="30"/>
    </row>
    <row r="26" spans="1:3" s="36" customFormat="1">
      <c r="A26" s="133"/>
      <c r="B26" s="30"/>
      <c r="C26" s="30"/>
    </row>
    <row r="27" spans="1:3" s="36" customFormat="1">
      <c r="A27" s="133"/>
      <c r="B27" s="37"/>
      <c r="C27" s="30"/>
    </row>
    <row r="28" spans="1:3" s="36" customFormat="1">
      <c r="A28" s="133"/>
      <c r="B28" s="30"/>
      <c r="C28" s="30"/>
    </row>
    <row r="29" spans="1:3" s="36" customFormat="1">
      <c r="A29" s="133"/>
      <c r="B29" s="30"/>
      <c r="C29" s="30"/>
    </row>
    <row r="30" spans="1:3" s="36" customFormat="1">
      <c r="A30" s="133"/>
      <c r="B30" s="30"/>
      <c r="C30" s="30"/>
    </row>
    <row r="31" spans="1:3" s="36" customFormat="1">
      <c r="A31" s="133"/>
      <c r="B31" s="30"/>
      <c r="C31" s="30"/>
    </row>
    <row r="32" spans="1:3" s="36" customFormat="1">
      <c r="A32" s="133"/>
      <c r="B32" s="30"/>
      <c r="C32" s="30"/>
    </row>
    <row r="33" spans="1:3" s="36" customFormat="1">
      <c r="A33" s="133"/>
      <c r="B33" s="30"/>
      <c r="C33" s="30"/>
    </row>
    <row r="34" spans="1:3" s="36" customFormat="1">
      <c r="A34" s="133"/>
      <c r="B34" s="30"/>
      <c r="C34" s="30"/>
    </row>
    <row r="35" spans="1:3" s="36" customFormat="1">
      <c r="A35" s="133"/>
      <c r="B35" s="30"/>
      <c r="C35" s="30"/>
    </row>
    <row r="36" spans="1:3" s="36" customFormat="1">
      <c r="A36" s="133"/>
      <c r="B36" s="30"/>
      <c r="C36" s="30"/>
    </row>
    <row r="37" spans="1:3" s="36" customFormat="1">
      <c r="A37" s="133"/>
      <c r="B37" s="118"/>
      <c r="C37" s="30"/>
    </row>
    <row r="38" spans="1:3" s="36" customFormat="1">
      <c r="A38" s="133"/>
      <c r="B38" s="118"/>
      <c r="C38" s="30"/>
    </row>
    <row r="39" spans="1:3" s="36" customFormat="1">
      <c r="A39" s="133"/>
      <c r="B39" s="30"/>
      <c r="C39" s="30"/>
    </row>
    <row r="40" spans="1:3">
      <c r="A40" s="42"/>
    </row>
    <row r="41" spans="1:3">
      <c r="A41" s="42"/>
    </row>
    <row r="42" spans="1:3">
      <c r="A42" s="42"/>
      <c r="B42" s="132"/>
    </row>
    <row r="43" spans="1:3">
      <c r="A43" s="42"/>
      <c r="C43" s="121"/>
    </row>
    <row r="44" spans="1:3">
      <c r="A44" s="42"/>
      <c r="C44" s="121"/>
    </row>
    <row r="45" spans="1:3">
      <c r="A45" s="42"/>
      <c r="C45" s="121"/>
    </row>
    <row r="46" spans="1:3">
      <c r="A46" s="42"/>
      <c r="C46" s="121"/>
    </row>
    <row r="47" spans="1:3">
      <c r="A47" s="42"/>
      <c r="C47" s="121"/>
    </row>
    <row r="48" spans="1:3">
      <c r="A48" s="42"/>
      <c r="C48" s="121"/>
    </row>
    <row r="49" spans="1:3">
      <c r="A49" s="42"/>
      <c r="C49" s="121"/>
    </row>
    <row r="50" spans="1:3">
      <c r="A50" s="42"/>
      <c r="C50" s="121"/>
    </row>
    <row r="51" spans="1:3">
      <c r="A51" s="42"/>
      <c r="C51" s="121"/>
    </row>
    <row r="52" spans="1:3">
      <c r="A52" s="42"/>
      <c r="C52" s="12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13"/>
  <sheetViews>
    <sheetView zoomScaleNormal="100" workbookViewId="0">
      <selection activeCell="A6" sqref="A6"/>
    </sheetView>
  </sheetViews>
  <sheetFormatPr baseColWidth="10" defaultColWidth="11" defaultRowHeight="10.199999999999999"/>
  <cols>
    <col min="1" max="1" width="34.26953125" style="30" customWidth="1"/>
    <col min="2" max="2" width="22.08984375" style="30" customWidth="1"/>
    <col min="3" max="3" width="12.7265625" style="40" customWidth="1"/>
    <col min="4" max="4" width="25.08984375" style="40" customWidth="1"/>
    <col min="5" max="5" width="30.26953125" style="40" customWidth="1"/>
    <col min="6" max="16384" width="11" style="40"/>
  </cols>
  <sheetData>
    <row r="1" spans="1:4" ht="11.4">
      <c r="A1" s="38" t="s">
        <v>51</v>
      </c>
      <c r="B1" s="38" t="s">
        <v>50</v>
      </c>
      <c r="C1" s="38" t="s">
        <v>52</v>
      </c>
      <c r="D1" s="29" t="s">
        <v>142</v>
      </c>
    </row>
    <row r="2" spans="1:4" ht="15" customHeight="1">
      <c r="A2" s="134" t="s">
        <v>177</v>
      </c>
      <c r="B2" s="31" t="s">
        <v>42</v>
      </c>
      <c r="C2" s="31" t="s">
        <v>39</v>
      </c>
      <c r="D2" s="135"/>
    </row>
    <row r="3" spans="1:4" ht="15" customHeight="1">
      <c r="A3" s="134" t="s">
        <v>262</v>
      </c>
      <c r="B3" s="31" t="s">
        <v>42</v>
      </c>
      <c r="C3" s="31" t="s">
        <v>39</v>
      </c>
      <c r="D3" s="135"/>
    </row>
    <row r="4" spans="1:4" ht="15" customHeight="1">
      <c r="A4" s="134" t="s">
        <v>190</v>
      </c>
      <c r="B4" s="31" t="s">
        <v>42</v>
      </c>
      <c r="C4" s="31" t="s">
        <v>39</v>
      </c>
      <c r="D4" s="135"/>
    </row>
    <row r="5" spans="1:4">
      <c r="A5" s="134" t="s">
        <v>366</v>
      </c>
      <c r="B5" s="31" t="s">
        <v>49</v>
      </c>
      <c r="C5" s="31" t="s">
        <v>39</v>
      </c>
      <c r="D5" s="135"/>
    </row>
    <row r="6" spans="1:4" ht="20.399999999999999">
      <c r="A6" s="134" t="s">
        <v>367</v>
      </c>
      <c r="B6" s="31" t="s">
        <v>296</v>
      </c>
      <c r="C6" s="31" t="s">
        <v>39</v>
      </c>
      <c r="D6" s="135"/>
    </row>
    <row r="7" spans="1:4" ht="15" customHeight="1">
      <c r="A7" s="134" t="s">
        <v>368</v>
      </c>
      <c r="B7" s="31" t="s">
        <v>42</v>
      </c>
      <c r="C7" s="31" t="s">
        <v>279</v>
      </c>
      <c r="D7" s="135"/>
    </row>
    <row r="8" spans="1:4" ht="20.399999999999999">
      <c r="A8" s="134" t="s">
        <v>369</v>
      </c>
      <c r="B8" s="31" t="s">
        <v>370</v>
      </c>
      <c r="C8" s="31" t="s">
        <v>39</v>
      </c>
      <c r="D8" s="135" t="s">
        <v>371</v>
      </c>
    </row>
    <row r="12" spans="1:4">
      <c r="A12" s="45" t="s">
        <v>327</v>
      </c>
    </row>
    <row r="13" spans="1:4">
      <c r="A13" s="37" t="s">
        <v>557</v>
      </c>
    </row>
  </sheetData>
  <pageMargins left="0.78740157499999996" right="0.78740157499999996" top="0.984251969" bottom="0.984251969" header="0.4921259845" footer="0.4921259845"/>
  <pageSetup paperSize="7"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0"/>
  <sheetViews>
    <sheetView zoomScaleNormal="100" workbookViewId="0">
      <selection activeCell="K18" sqref="K18"/>
    </sheetView>
  </sheetViews>
  <sheetFormatPr baseColWidth="10" defaultColWidth="11" defaultRowHeight="12.6"/>
  <cols>
    <col min="1" max="1" width="4.36328125" style="23" customWidth="1"/>
    <col min="2" max="2" width="23.6328125" style="23" customWidth="1"/>
    <col min="3" max="3" width="11" style="23"/>
    <col min="4" max="4" width="12.90625" style="23" bestFit="1" customWidth="1"/>
    <col min="5" max="5" width="11" style="23"/>
    <col min="6" max="6" width="28.453125" style="23" bestFit="1" customWidth="1"/>
    <col min="7" max="7" width="11" style="23"/>
    <col min="8" max="8" width="20.90625" style="23" customWidth="1"/>
    <col min="9" max="9" width="11" style="23"/>
    <col min="10" max="10" width="18.7265625" style="23" customWidth="1"/>
    <col min="11" max="11" width="11" style="23"/>
    <col min="12" max="12" width="18.7265625" style="23" customWidth="1"/>
    <col min="13" max="13" width="11" style="23"/>
    <col min="14" max="14" width="31" style="23" bestFit="1" customWidth="1"/>
    <col min="15" max="15" width="11" style="23"/>
    <col min="16" max="16" width="18.7265625" style="23" customWidth="1"/>
    <col min="17" max="17" width="11" style="23"/>
    <col min="18" max="18" width="23" style="23" customWidth="1"/>
    <col min="19" max="19" width="11" style="23"/>
    <col min="20" max="20" width="22.6328125" style="23" customWidth="1"/>
    <col min="21" max="21" width="11" style="23"/>
    <col min="22" max="22" width="19.26953125" style="23" customWidth="1"/>
    <col min="23" max="23" width="11" style="23"/>
    <col min="24" max="24" width="17.453125" style="23" customWidth="1"/>
    <col min="25" max="25" width="11" style="23"/>
    <col min="26" max="26" width="16.7265625" style="23" customWidth="1"/>
    <col min="27" max="27" width="11" style="23"/>
    <col min="28" max="28" width="18.36328125" style="23" customWidth="1"/>
    <col min="29" max="16384" width="11" style="23"/>
  </cols>
  <sheetData>
    <row r="1" spans="1:28" s="18" customFormat="1" ht="20.100000000000001" customHeight="1">
      <c r="A1" s="17" t="s">
        <v>229</v>
      </c>
    </row>
    <row r="2" spans="1:28" s="18" customFormat="1" ht="20.100000000000001" customHeight="1">
      <c r="A2" s="19" t="s">
        <v>230</v>
      </c>
      <c r="B2" s="20"/>
      <c r="C2" s="20"/>
      <c r="D2" s="20"/>
      <c r="E2" s="20"/>
      <c r="F2" s="20"/>
    </row>
    <row r="3" spans="1:28" s="18" customFormat="1" ht="20.100000000000001" customHeight="1">
      <c r="A3" s="21" t="s">
        <v>231</v>
      </c>
    </row>
    <row r="4" spans="1:28" s="18" customFormat="1" ht="20.100000000000001" customHeight="1">
      <c r="A4" s="21" t="s">
        <v>232</v>
      </c>
    </row>
    <row r="5" spans="1:28" s="18" customFormat="1" ht="20.100000000000001" customHeight="1">
      <c r="A5" s="21" t="s">
        <v>233</v>
      </c>
    </row>
    <row r="6" spans="1:28" s="18" customFormat="1" ht="20.100000000000001" customHeight="1">
      <c r="A6" s="21" t="s">
        <v>234</v>
      </c>
    </row>
    <row r="7" spans="1:28" s="18" customFormat="1" ht="20.100000000000001" customHeight="1">
      <c r="A7" s="21" t="s">
        <v>235</v>
      </c>
    </row>
    <row r="8" spans="1:28" s="18" customFormat="1" ht="20.100000000000001" customHeight="1">
      <c r="A8" s="21" t="s">
        <v>236</v>
      </c>
    </row>
    <row r="9" spans="1:28" s="18" customFormat="1" ht="20.100000000000001" customHeight="1">
      <c r="A9" s="21" t="s">
        <v>237</v>
      </c>
    </row>
    <row r="10" spans="1:28" s="18" customFormat="1" ht="20.100000000000001" customHeight="1">
      <c r="A10" s="21" t="s">
        <v>238</v>
      </c>
    </row>
    <row r="11" spans="1:28" s="18" customFormat="1" ht="20.100000000000001" customHeight="1">
      <c r="A11" s="21" t="s">
        <v>239</v>
      </c>
    </row>
    <row r="12" spans="1:28" s="18" customFormat="1" ht="20.100000000000001" customHeight="1">
      <c r="A12" s="21" t="s">
        <v>240</v>
      </c>
    </row>
    <row r="13" spans="1:28" s="18" customFormat="1" ht="20.100000000000001" customHeight="1">
      <c r="A13" s="21" t="s">
        <v>241</v>
      </c>
    </row>
    <row r="14" spans="1:28" s="18" customFormat="1" ht="20.100000000000001" customHeight="1">
      <c r="A14" s="21" t="s">
        <v>242</v>
      </c>
    </row>
    <row r="15" spans="1:28" ht="13.8">
      <c r="A15" s="22"/>
    </row>
    <row r="16" spans="1:28" s="27" customFormat="1" ht="26.4">
      <c r="A16" s="136"/>
      <c r="B16" s="136"/>
      <c r="C16" s="136"/>
      <c r="D16" s="136"/>
      <c r="E16" s="136"/>
      <c r="F16" s="136"/>
      <c r="G16" s="136"/>
      <c r="H16" s="136"/>
      <c r="I16" s="136"/>
      <c r="J16" s="136"/>
      <c r="K16" s="136"/>
      <c r="L16" s="136"/>
      <c r="M16" s="136"/>
      <c r="N16" s="24" t="s">
        <v>243</v>
      </c>
      <c r="O16" s="136"/>
      <c r="P16" s="25"/>
      <c r="Q16" s="136"/>
      <c r="R16" s="26" t="s">
        <v>243</v>
      </c>
      <c r="S16" s="136"/>
      <c r="T16" s="136"/>
      <c r="U16" s="136"/>
      <c r="V16" s="136"/>
      <c r="W16" s="136"/>
      <c r="X16" s="136"/>
      <c r="Y16" s="136"/>
      <c r="Z16" s="136"/>
      <c r="AA16" s="136"/>
      <c r="AB16" s="136"/>
    </row>
    <row r="17" spans="1:28" s="27" customFormat="1" ht="13.2">
      <c r="A17" s="136"/>
      <c r="B17" s="136"/>
      <c r="C17" s="136"/>
      <c r="D17" s="136"/>
      <c r="E17" s="136"/>
      <c r="F17" s="136"/>
      <c r="G17" s="136"/>
      <c r="H17" s="136"/>
      <c r="I17" s="136"/>
      <c r="J17" s="136"/>
      <c r="K17" s="136"/>
      <c r="L17" s="136"/>
      <c r="M17" s="136"/>
      <c r="N17" s="24" t="s">
        <v>244</v>
      </c>
      <c r="O17" s="136"/>
      <c r="P17" s="25"/>
      <c r="Q17" s="136"/>
      <c r="R17" s="26" t="s">
        <v>244</v>
      </c>
      <c r="S17" s="136"/>
      <c r="T17" s="136"/>
      <c r="U17" s="136"/>
      <c r="V17" s="136"/>
      <c r="W17" s="136"/>
      <c r="X17" s="136"/>
      <c r="Y17" s="136"/>
      <c r="Z17" s="136"/>
      <c r="AA17" s="136"/>
      <c r="AB17" s="136"/>
    </row>
    <row r="18" spans="1:28" s="27" customFormat="1" ht="13.2">
      <c r="A18" s="136"/>
      <c r="B18" s="136"/>
      <c r="C18" s="136"/>
      <c r="D18" s="136"/>
      <c r="E18" s="136"/>
      <c r="F18" s="136"/>
      <c r="G18" s="136"/>
      <c r="H18" s="136"/>
      <c r="I18" s="136"/>
      <c r="J18" s="136"/>
      <c r="K18" s="136"/>
      <c r="L18" s="136"/>
      <c r="M18" s="136"/>
      <c r="N18" s="24" t="s">
        <v>245</v>
      </c>
      <c r="O18" s="136"/>
      <c r="P18" s="25"/>
      <c r="Q18" s="136"/>
      <c r="R18" s="26" t="s">
        <v>245</v>
      </c>
      <c r="S18" s="136"/>
      <c r="T18" s="136"/>
      <c r="U18" s="136"/>
      <c r="V18" s="136"/>
      <c r="W18" s="136"/>
      <c r="X18" s="136"/>
      <c r="Y18" s="136"/>
      <c r="Z18" s="136"/>
      <c r="AA18" s="136"/>
      <c r="AB18" s="136"/>
    </row>
    <row r="19" spans="1:28" s="27" customFormat="1" ht="13.2">
      <c r="A19" s="136"/>
      <c r="B19" s="136"/>
      <c r="C19" s="136"/>
      <c r="D19" s="136"/>
      <c r="E19" s="136"/>
      <c r="F19" s="136"/>
      <c r="G19" s="136"/>
      <c r="H19" s="136"/>
      <c r="I19" s="136"/>
      <c r="J19" s="136"/>
      <c r="K19" s="136"/>
      <c r="L19" s="136"/>
      <c r="M19" s="136"/>
      <c r="N19" s="24" t="s">
        <v>246</v>
      </c>
      <c r="O19" s="136"/>
      <c r="P19" s="25"/>
      <c r="Q19" s="136"/>
      <c r="R19" s="26" t="s">
        <v>246</v>
      </c>
      <c r="S19" s="136"/>
      <c r="T19" s="136"/>
      <c r="U19" s="136"/>
      <c r="V19" s="136"/>
      <c r="W19" s="136"/>
      <c r="X19" s="136"/>
      <c r="Y19" s="136"/>
      <c r="Z19" s="136"/>
      <c r="AA19" s="136"/>
      <c r="AB19" s="136"/>
    </row>
    <row r="20" spans="1:28" s="27" customFormat="1" ht="13.2">
      <c r="A20" s="136"/>
      <c r="B20" s="136"/>
      <c r="C20" s="136"/>
      <c r="D20" s="136"/>
      <c r="E20" s="136"/>
      <c r="F20" s="136"/>
      <c r="G20" s="136"/>
      <c r="H20" s="136"/>
      <c r="I20" s="136"/>
      <c r="J20" s="136"/>
      <c r="K20" s="136"/>
      <c r="L20" s="136"/>
      <c r="M20" s="136"/>
      <c r="N20" s="24" t="s">
        <v>247</v>
      </c>
      <c r="O20" s="136"/>
      <c r="P20" s="25"/>
      <c r="Q20" s="136"/>
      <c r="R20" s="26" t="s">
        <v>247</v>
      </c>
      <c r="S20" s="136"/>
      <c r="T20" s="136"/>
      <c r="U20" s="136"/>
      <c r="V20" s="136"/>
      <c r="W20" s="136"/>
      <c r="X20" s="136"/>
      <c r="Y20" s="136"/>
      <c r="Z20" s="136"/>
      <c r="AA20" s="136"/>
      <c r="AB20" s="136"/>
    </row>
    <row r="21" spans="1:28" s="27" customFormat="1" ht="13.2">
      <c r="A21" s="136"/>
      <c r="B21" s="136"/>
      <c r="C21" s="136"/>
      <c r="D21" s="136"/>
      <c r="E21" s="136"/>
      <c r="F21" s="136"/>
      <c r="G21" s="136"/>
      <c r="H21" s="136"/>
      <c r="I21" s="136"/>
      <c r="J21" s="136"/>
      <c r="K21" s="136"/>
      <c r="L21" s="136"/>
      <c r="M21" s="136"/>
      <c r="N21" s="24" t="s">
        <v>248</v>
      </c>
      <c r="O21" s="136"/>
      <c r="P21" s="25"/>
      <c r="Q21" s="136"/>
      <c r="R21" s="26" t="s">
        <v>248</v>
      </c>
      <c r="S21" s="136"/>
      <c r="T21" s="136"/>
      <c r="U21" s="136"/>
      <c r="V21" s="136"/>
      <c r="W21" s="136"/>
      <c r="X21" s="136"/>
      <c r="Y21" s="136"/>
      <c r="Z21" s="136"/>
      <c r="AA21" s="136"/>
      <c r="AB21" s="136"/>
    </row>
    <row r="22" spans="1:28" s="27" customFormat="1" ht="13.2">
      <c r="A22" s="136"/>
      <c r="B22" s="136"/>
      <c r="C22" s="136"/>
      <c r="D22" s="136"/>
      <c r="E22" s="136"/>
      <c r="F22" s="136"/>
      <c r="G22" s="136"/>
      <c r="H22" s="136"/>
      <c r="I22" s="136"/>
      <c r="J22" s="136"/>
      <c r="K22" s="136"/>
      <c r="L22" s="136"/>
      <c r="M22" s="136"/>
      <c r="N22" s="24" t="s">
        <v>23</v>
      </c>
      <c r="O22" s="136"/>
      <c r="P22" s="25"/>
      <c r="Q22" s="136"/>
      <c r="R22" s="26" t="s">
        <v>23</v>
      </c>
      <c r="S22" s="136"/>
      <c r="T22" s="136"/>
      <c r="U22" s="136"/>
      <c r="V22" s="136"/>
      <c r="W22" s="136"/>
      <c r="X22" s="136"/>
      <c r="Y22" s="136"/>
      <c r="Z22" s="136"/>
      <c r="AA22" s="136"/>
      <c r="AB22" s="136"/>
    </row>
    <row r="23" spans="1:28" s="27" customFormat="1" ht="13.2">
      <c r="A23" s="136"/>
      <c r="B23" s="136"/>
      <c r="C23" s="136"/>
      <c r="D23" s="136"/>
      <c r="E23" s="136"/>
      <c r="F23" s="136"/>
      <c r="G23" s="136"/>
      <c r="H23" s="136"/>
      <c r="I23" s="136"/>
      <c r="J23" s="136"/>
      <c r="K23" s="136"/>
      <c r="L23" s="136"/>
      <c r="M23" s="136"/>
      <c r="N23" s="24" t="s">
        <v>249</v>
      </c>
      <c r="O23" s="136"/>
      <c r="P23" s="25"/>
      <c r="Q23" s="136"/>
      <c r="R23" s="26" t="s">
        <v>249</v>
      </c>
      <c r="S23" s="136"/>
      <c r="T23" s="136"/>
      <c r="U23" s="136"/>
      <c r="V23" s="136"/>
      <c r="W23" s="136"/>
      <c r="X23" s="136"/>
      <c r="Y23" s="136"/>
      <c r="Z23" s="136"/>
      <c r="AA23" s="136"/>
      <c r="AB23" s="136"/>
    </row>
    <row r="24" spans="1:28" s="27" customFormat="1" ht="13.2">
      <c r="A24" s="136"/>
      <c r="B24" s="136"/>
      <c r="C24" s="136"/>
      <c r="D24" s="136"/>
      <c r="E24" s="136"/>
      <c r="F24" s="136"/>
      <c r="G24" s="136"/>
      <c r="H24" s="136"/>
      <c r="I24" s="136"/>
      <c r="J24" s="136"/>
      <c r="K24" s="136"/>
      <c r="L24" s="136"/>
      <c r="M24" s="136"/>
      <c r="N24" s="24" t="s">
        <v>250</v>
      </c>
      <c r="O24" s="136"/>
      <c r="P24" s="25"/>
      <c r="Q24" s="136"/>
      <c r="R24" s="26" t="s">
        <v>250</v>
      </c>
      <c r="S24" s="136"/>
      <c r="T24" s="136"/>
      <c r="U24" s="136"/>
      <c r="V24" s="136"/>
      <c r="W24" s="136"/>
      <c r="X24" s="136"/>
      <c r="Y24" s="136"/>
      <c r="Z24" s="136"/>
      <c r="AA24" s="136"/>
      <c r="AB24" s="136"/>
    </row>
    <row r="25" spans="1:28" s="27" customFormat="1" ht="13.2">
      <c r="A25" s="136"/>
      <c r="B25" s="136"/>
      <c r="C25" s="136"/>
      <c r="D25" s="136"/>
      <c r="E25" s="136"/>
      <c r="F25" s="136"/>
      <c r="G25" s="136"/>
      <c r="H25" s="136"/>
      <c r="I25" s="136"/>
      <c r="J25" s="136"/>
      <c r="K25" s="136"/>
      <c r="L25" s="136"/>
      <c r="M25" s="136"/>
      <c r="N25" s="24" t="s">
        <v>251</v>
      </c>
      <c r="O25" s="136"/>
      <c r="P25" s="25"/>
      <c r="Q25" s="136"/>
      <c r="R25" s="26" t="s">
        <v>251</v>
      </c>
      <c r="S25" s="136"/>
      <c r="T25" s="136"/>
      <c r="U25" s="136"/>
      <c r="V25" s="136"/>
      <c r="W25" s="136"/>
      <c r="X25" s="136"/>
      <c r="Y25" s="136"/>
      <c r="Z25" s="136"/>
      <c r="AA25" s="136"/>
      <c r="AB25" s="136"/>
    </row>
    <row r="26" spans="1:28" s="27" customFormat="1" ht="13.2">
      <c r="A26" s="136"/>
      <c r="B26" s="136"/>
      <c r="C26" s="136"/>
      <c r="D26" s="136"/>
      <c r="E26" s="136"/>
      <c r="F26" s="136"/>
      <c r="G26" s="136"/>
      <c r="H26" s="136"/>
      <c r="I26" s="136"/>
      <c r="J26" s="136"/>
      <c r="K26" s="136"/>
      <c r="L26" s="136"/>
      <c r="M26" s="136"/>
      <c r="N26" s="24" t="s">
        <v>252</v>
      </c>
      <c r="O26" s="136"/>
      <c r="P26" s="25"/>
      <c r="Q26" s="136"/>
      <c r="R26" s="26" t="s">
        <v>252</v>
      </c>
      <c r="S26" s="136"/>
      <c r="T26" s="136"/>
      <c r="U26" s="136"/>
      <c r="V26" s="136"/>
      <c r="W26" s="136"/>
      <c r="X26" s="136"/>
      <c r="Y26" s="136"/>
      <c r="Z26" s="136"/>
      <c r="AA26" s="136"/>
      <c r="AB26" s="136"/>
    </row>
    <row r="27" spans="1:28" s="27" customFormat="1" ht="13.2">
      <c r="A27" s="136"/>
      <c r="B27" s="136"/>
      <c r="C27" s="136"/>
      <c r="D27" s="136"/>
      <c r="E27" s="136"/>
      <c r="F27" s="136"/>
      <c r="G27" s="136"/>
      <c r="H27" s="136"/>
      <c r="I27" s="136"/>
      <c r="J27" s="136"/>
      <c r="K27" s="136"/>
      <c r="L27" s="136"/>
      <c r="M27" s="136"/>
      <c r="N27" s="24" t="s">
        <v>253</v>
      </c>
      <c r="O27" s="136"/>
      <c r="P27" s="25"/>
      <c r="Q27" s="136"/>
      <c r="R27" s="26" t="s">
        <v>253</v>
      </c>
      <c r="S27" s="136"/>
      <c r="T27" s="136"/>
      <c r="U27" s="136"/>
      <c r="V27" s="136"/>
      <c r="W27" s="136"/>
      <c r="X27" s="136"/>
      <c r="Y27" s="136"/>
      <c r="Z27" s="136"/>
      <c r="AA27" s="136"/>
      <c r="AB27" s="136"/>
    </row>
    <row r="28" spans="1:28" ht="13.8">
      <c r="A28" s="137"/>
      <c r="B28" s="137"/>
      <c r="C28" s="137"/>
      <c r="D28" s="137"/>
      <c r="E28" s="137"/>
      <c r="F28" s="137"/>
      <c r="G28" s="137"/>
      <c r="H28" s="137"/>
      <c r="I28" s="137"/>
      <c r="J28" s="137"/>
      <c r="K28" s="137"/>
      <c r="L28" s="137"/>
      <c r="M28" s="137"/>
      <c r="N28" s="137"/>
      <c r="O28" s="137"/>
      <c r="P28" s="137"/>
      <c r="Q28" s="137"/>
      <c r="R28" s="28" t="s">
        <v>254</v>
      </c>
      <c r="S28" s="137"/>
      <c r="T28" s="137"/>
      <c r="U28" s="137"/>
      <c r="V28" s="137"/>
      <c r="W28" s="137"/>
      <c r="X28" s="137"/>
      <c r="Y28" s="137"/>
      <c r="Z28" s="137"/>
      <c r="AA28" s="137"/>
      <c r="AB28" s="137"/>
    </row>
    <row r="29" spans="1:28" ht="13.8">
      <c r="A29" s="137"/>
      <c r="B29" s="137"/>
      <c r="C29" s="137"/>
      <c r="D29" s="137"/>
      <c r="E29" s="137"/>
      <c r="F29" s="137"/>
      <c r="G29" s="137"/>
      <c r="H29" s="137"/>
      <c r="I29" s="137"/>
      <c r="J29" s="137"/>
      <c r="K29" s="137"/>
      <c r="L29" s="137"/>
      <c r="M29" s="137"/>
      <c r="N29" s="137"/>
      <c r="O29" s="137"/>
      <c r="P29" s="137"/>
      <c r="Q29" s="137"/>
      <c r="R29" s="28" t="s">
        <v>255</v>
      </c>
      <c r="S29" s="137"/>
      <c r="T29" s="137"/>
      <c r="U29" s="137"/>
      <c r="V29" s="137"/>
      <c r="W29" s="137"/>
      <c r="X29" s="137"/>
      <c r="Y29" s="137"/>
      <c r="Z29" s="137"/>
      <c r="AA29" s="137"/>
      <c r="AB29" s="137"/>
    </row>
    <row r="30" spans="1:28" ht="13.8">
      <c r="A30" s="137"/>
      <c r="B30" s="137"/>
      <c r="C30" s="137"/>
      <c r="D30" s="137"/>
      <c r="E30" s="137"/>
      <c r="F30" s="137"/>
      <c r="G30" s="137"/>
      <c r="H30" s="137"/>
      <c r="I30" s="137"/>
      <c r="J30" s="137"/>
      <c r="K30" s="137"/>
      <c r="L30" s="137"/>
      <c r="M30" s="137"/>
      <c r="N30" s="137"/>
      <c r="O30" s="137"/>
      <c r="P30" s="137"/>
      <c r="Q30" s="137"/>
      <c r="R30" s="28" t="s">
        <v>256</v>
      </c>
      <c r="S30" s="137"/>
      <c r="T30" s="137"/>
      <c r="U30" s="137"/>
      <c r="V30" s="137"/>
      <c r="W30" s="137"/>
      <c r="X30" s="137"/>
      <c r="Y30" s="137"/>
      <c r="Z30" s="137"/>
      <c r="AA30" s="137"/>
      <c r="AB30" s="137"/>
    </row>
  </sheetData>
  <conditionalFormatting sqref="A1:A8 G2:G15 E3:F15 B4:D15">
    <cfRule type="cellIs" dxfId="5" priority="1" stopIfTrue="1" operator="equal">
      <formula>"referenceCommandeSousTraitantOI"</formula>
    </cfRule>
    <cfRule type="cellIs" dxfId="4" priority="2" stopIfTrue="1" operator="equal">
      <formula>"ReferencePrestationPrise"</formula>
    </cfRule>
    <cfRule type="cellIs" dxfId="3" priority="3" stopIfTrue="1" operator="equal">
      <formula>"ReferencePrise"</formula>
    </cfRule>
    <cfRule type="cellIs" dxfId="2" priority="4" stopIfTrue="1" operator="equal">
      <formula>"ReferenceCommandePriseInterneOC"</formula>
    </cfRule>
    <cfRule type="cellIs" dxfId="1" priority="5" stopIfTrue="1" operator="equal">
      <formula>"ReferencePM"</formula>
    </cfRule>
  </conditionalFormatting>
  <conditionalFormatting sqref="A1:A15 G2:G15 E3:F15 B4:D15 M2:M15">
    <cfRule type="cellIs" dxfId="0" priority="6" stopIfTrue="1" operator="equal">
      <formula>"ReferencePrestationPM"</formula>
    </cfRule>
  </conditionalFormatting>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64105-D9F7-4F74-8248-0B82B1FFA8F9}">
  <dimension ref="A1:AA219"/>
  <sheetViews>
    <sheetView workbookViewId="0">
      <selection activeCell="A176" sqref="A176:B177"/>
    </sheetView>
  </sheetViews>
  <sheetFormatPr baseColWidth="10" defaultColWidth="11" defaultRowHeight="12.6"/>
  <cols>
    <col min="1" max="1" width="32.26953125" style="217" customWidth="1"/>
    <col min="2" max="2" width="35.6328125" style="217" customWidth="1"/>
    <col min="3" max="3" width="15.7265625" style="217" customWidth="1"/>
    <col min="4" max="4" width="12.453125" style="218" customWidth="1"/>
    <col min="5" max="24" width="11" style="218"/>
    <col min="25" max="25" width="14.6328125" style="218" customWidth="1"/>
    <col min="26" max="26" width="17.90625" style="218" bestFit="1" customWidth="1"/>
    <col min="27" max="16384" width="11" style="217"/>
  </cols>
  <sheetData>
    <row r="1" spans="1:27">
      <c r="A1" s="217" t="s">
        <v>802</v>
      </c>
      <c r="B1" s="217" t="s">
        <v>803</v>
      </c>
      <c r="C1" s="217" t="s">
        <v>804</v>
      </c>
      <c r="D1" s="218" t="s">
        <v>64</v>
      </c>
      <c r="E1" s="218" t="s">
        <v>805</v>
      </c>
      <c r="F1" s="218" t="s">
        <v>806</v>
      </c>
      <c r="G1" s="218" t="s">
        <v>807</v>
      </c>
      <c r="H1" s="218" t="s">
        <v>808</v>
      </c>
      <c r="I1" s="218" t="s">
        <v>809</v>
      </c>
      <c r="J1" s="218" t="s">
        <v>810</v>
      </c>
      <c r="K1" s="218" t="s">
        <v>811</v>
      </c>
      <c r="L1" s="218" t="s">
        <v>834</v>
      </c>
      <c r="M1" s="218" t="s">
        <v>812</v>
      </c>
      <c r="N1" s="218" t="s">
        <v>813</v>
      </c>
      <c r="O1" s="218" t="s">
        <v>814</v>
      </c>
      <c r="P1" s="218" t="s">
        <v>815</v>
      </c>
      <c r="Q1" s="218" t="s">
        <v>816</v>
      </c>
      <c r="R1" s="218" t="s">
        <v>817</v>
      </c>
      <c r="S1" s="218" t="s">
        <v>818</v>
      </c>
      <c r="T1" s="218" t="s">
        <v>819</v>
      </c>
      <c r="U1" s="218" t="s">
        <v>820</v>
      </c>
      <c r="V1" s="218" t="s">
        <v>821</v>
      </c>
      <c r="W1" s="218" t="s">
        <v>822</v>
      </c>
      <c r="X1" s="218" t="s">
        <v>823</v>
      </c>
      <c r="Y1" s="218" t="s">
        <v>824</v>
      </c>
      <c r="Z1" s="218" t="s">
        <v>825</v>
      </c>
      <c r="AA1" s="218" t="s">
        <v>826</v>
      </c>
    </row>
    <row r="2" spans="1:27">
      <c r="A2" s="219" t="s">
        <v>28</v>
      </c>
      <c r="B2" s="219" t="s">
        <v>827</v>
      </c>
      <c r="D2" s="218" t="e">
        <f>IF(_xlfn.XLOOKUP(Dico2[[#This Row],[Nom du champ]],[1]!IPE[Donnée],[1]!IPE[Donnée],"",0,1)="","","X")</f>
        <v>#REF!</v>
      </c>
      <c r="E2" s="218" t="e">
        <f>IF(_xlfn.XLOOKUP(Dico2[[#This Row],[Nom du champ]],[1]!CmdPB[Donnée],[1]!CmdPB[Donnée],"",0,1)="","","X")</f>
        <v>#REF!</v>
      </c>
      <c r="F2" s="218" t="e">
        <f>IF(_xlfn.XLOOKUP(Dico2[[#This Row],[Nom du champ]],[1]!ARcmdPB[Donnée],[1]!ARcmdPB[Donnée],"",0,1)="","","X")</f>
        <v>#REF!</v>
      </c>
      <c r="G2" s="218" t="e">
        <f>IF(_xlfn.XLOOKUP(Dico2[[#This Row],[Nom du champ]],[1]!CRcmdPB[Donnée],[1]!CRcmdPB[Donnée],"",0,1)="","","X")</f>
        <v>#REF!</v>
      </c>
      <c r="H2" s="218" t="e">
        <f>IF(_xlfn.XLOOKUP(Dico2[[#This Row],[Nom du champ]],[1]!AnnulationPB[Donnée],[1]!AnnulationPB[Donnée],"",0,1)="","","X")</f>
        <v>#REF!</v>
      </c>
      <c r="I2" s="218" t="e">
        <f>IF(_xlfn.XLOOKUP(Dico2[[#This Row],[Nom du champ]],[1]!ARannulationPB[Donnée],[1]!ARannulationPB[Donnée],"",0,1)="","","X")</f>
        <v>#REF!</v>
      </c>
      <c r="J2" s="218" t="e">
        <f>IF(_xlfn.XLOOKUP(Dico2[[#This Row],[Nom du champ]],[1]!CmdExtU[Donnée],[1]!CmdExtU[Donnée],"",0,1)="","","X")</f>
        <v>#REF!</v>
      </c>
      <c r="K2" s="218" t="e">
        <f>IF(_xlfn.XLOOKUP(Dico2[[#This Row],[Nom du champ]],[1]!ARCmdExtU[Donnée],[1]!ARCmdExtU[Donnée],"",0,1)="","","X")</f>
        <v>#REF!</v>
      </c>
      <c r="L2" s="218" t="e">
        <f>IF(_xlfn.XLOOKUP(Dico2[[#This Row],[Nom du champ]],[1]!CRCmdExtU[Donnée],[1]!CRCmdExtU[Donnée],"",0,1)="","","X")</f>
        <v>#REF!</v>
      </c>
      <c r="M2" s="218" t="e">
        <f>IF(_xlfn.XLOOKUP(Dico2[[#This Row],[Nom du champ]],[1]!CRMad[Donnée],[1]!CRMad[Donnée],"",0,1)="","","X")</f>
        <v>#REF!</v>
      </c>
      <c r="N2" s="218" t="e">
        <f>IF(_xlfn.XLOOKUP(Dico2[[#This Row],[Nom du champ]],[1]!DeltaIPE[Donnée],[1]!DeltaIPE[Donnée],"",0,1)="","","X")</f>
        <v>#REF!</v>
      </c>
      <c r="O2" s="218" t="e">
        <f>IF(_xlfn.XLOOKUP(Dico2[[#This Row],[Nom du champ]],[1]!HistoIPE[Donnée],[1]!HistoIPE[Donnée],"",0,1)="","","X")</f>
        <v>#REF!</v>
      </c>
      <c r="P2" s="218" t="e">
        <f>IF(_xlfn.XLOOKUP(Dico2[[#This Row],[Nom du champ]],[1]!CPN[Donnée],[1]!CPN[Donnée],"",0,1)="","","X")</f>
        <v>#REF!</v>
      </c>
      <c r="Q2" s="218" t="e">
        <f>IF(_xlfn.XLOOKUP(Dico2[[#This Row],[Nom du champ]],[1]!DeltaCPN[Donnée],[1]!DeltaCPN[Donnée],"",0,1)="","","X")</f>
        <v>#REF!</v>
      </c>
      <c r="R2" s="218" t="e">
        <f>IF(_xlfn.XLOOKUP(Dico2[[#This Row],[Nom du champ]],[1]!HistoCPN[Donnée],[1]!HistoCPN[Donnée],"",0,1)="","","X")</f>
        <v>#REF!</v>
      </c>
      <c r="S2" s="218" t="e">
        <f>IF(_xlfn.XLOOKUP(Dico2[[#This Row],[Nom du champ]],[1]!CmdinfoPM[Donnée],[1]!CmdinfoPM[Donnée],"",0,1)="","","X")</f>
        <v>#REF!</v>
      </c>
      <c r="T2" s="218" t="e">
        <f>IF(_xlfn.XLOOKUP(Dico2[[#This Row],[Nom du champ]],[1]!ARCmdInfoPM[Donnée],[1]!ARCmdInfoPM[Donnée],"",0,1)="","","X")</f>
        <v>#REF!</v>
      </c>
      <c r="U2" s="218" t="e">
        <f>IF(_xlfn.XLOOKUP(Dico2[[#This Row],[Nom du champ]],[1]!ARMad[Donnée],[1]!ARMad[Donnée],"",0,1)="","","X")</f>
        <v>#REF!</v>
      </c>
      <c r="V2" s="218" t="e">
        <f>IF(_xlfn.XLOOKUP(Dico2[[#This Row],[Nom du champ]],[1]!NotifPrev[Donnée],[1]!NotifPrev[Donnée],"",0,1)="","","X")</f>
        <v>#REF!</v>
      </c>
      <c r="W2" s="218" t="e">
        <f>IF(_xlfn.XLOOKUP(Dico2[[#This Row],[Nom du champ]],[1]!CRInfoSyndic[Donnée],[1]!CRInfoSyndic[Donnée],"",0,1)="","","X")</f>
        <v>#REF!</v>
      </c>
      <c r="X2" s="218" t="e">
        <f>IF(_xlfn.XLOOKUP(Dico2[[#This Row],[Nom du champ]],[1]!Addu[Donnée],[1]!Addu[Donnée],"",0,1)="","","X")</f>
        <v>#REF!</v>
      </c>
      <c r="Y2" s="218" t="e">
        <f>IF(_xlfn.XLOOKUP(Dico2[[#This Row],[Nom du champ]],[1]!CRAddu[Donnée],[1]!CRAddu[Donnée],"",0,1)="","","X")</f>
        <v>#REF!</v>
      </c>
      <c r="Z2" s="218" t="e">
        <f>IF(_xlfn.XLOOKUP(Dico2[[#This Row],[Nom du champ]],[1]!CmdAnn[Donnée],[1]!CmdAnn[Donnée],"",0,1)="","","X")</f>
        <v>#REF!</v>
      </c>
      <c r="AA2" s="218" t="e">
        <f>IF(_xlfn.XLOOKUP(Dico2[[#This Row],[Nom du champ]],[1]!CRAnnu[Donnée],[1]!CRAnnu[Donnée],"",0,1)="","","X")</f>
        <v>#REF!</v>
      </c>
    </row>
    <row r="3" spans="1:27">
      <c r="A3" s="208" t="s">
        <v>733</v>
      </c>
      <c r="B3" s="209" t="s">
        <v>38</v>
      </c>
      <c r="C3" s="243" t="s">
        <v>692</v>
      </c>
      <c r="D3" s="218" t="e">
        <f>IF(_xlfn.XLOOKUP(Dico2[[#This Row],[Nom du champ]],[1]!IPE[Donnée],[1]!IPE[Donnée],"",0,1)="","","X")</f>
        <v>#REF!</v>
      </c>
      <c r="E3" s="218" t="e">
        <f>IF(_xlfn.XLOOKUP(Dico2[[#This Row],[Nom du champ]],[1]!CmdPB[Donnée],[1]!CmdPB[Donnée],"",0,1)="","","X")</f>
        <v>#REF!</v>
      </c>
      <c r="F3" s="218" t="e">
        <f>IF(_xlfn.XLOOKUP(Dico2[[#This Row],[Nom du champ]],[1]!ARcmdPB[Donnée],[1]!ARcmdPB[Donnée],"",0,1)="","","X")</f>
        <v>#REF!</v>
      </c>
      <c r="G3" s="218" t="e">
        <f>IF(_xlfn.XLOOKUP(Dico2[[#This Row],[Nom du champ]],[1]!CRcmdPB[Donnée],[1]!CRcmdPB[Donnée],"",0,1)="","","X")</f>
        <v>#REF!</v>
      </c>
      <c r="H3" s="218" t="e">
        <f>IF(_xlfn.XLOOKUP(Dico2[[#This Row],[Nom du champ]],[1]!AnnulationPB[Donnée],[1]!AnnulationPB[Donnée],"",0,1)="","","X")</f>
        <v>#REF!</v>
      </c>
      <c r="I3" s="218" t="e">
        <f>IF(_xlfn.XLOOKUP(Dico2[[#This Row],[Nom du champ]],[1]!ARannulationPB[Donnée],[1]!ARannulationPB[Donnée],"",0,1)="","","X")</f>
        <v>#REF!</v>
      </c>
      <c r="J3" s="218" t="e">
        <f>IF(_xlfn.XLOOKUP(Dico2[[#This Row],[Nom du champ]],[1]!CmdExtU[Donnée],[1]!CmdExtU[Donnée],"",0,1)="","","X")</f>
        <v>#REF!</v>
      </c>
      <c r="K3" s="218" t="e">
        <f>IF(_xlfn.XLOOKUP(Dico2[[#This Row],[Nom du champ]],[1]!ARCmdExtU[Donnée],[1]!ARCmdExtU[Donnée],"",0,1)="","","X")</f>
        <v>#REF!</v>
      </c>
      <c r="L3" s="218" t="e">
        <f>IF(_xlfn.XLOOKUP(Dico2[[#This Row],[Nom du champ]],[1]!CRCmdExtU[Donnée],[1]!CRCmdExtU[Donnée],"",0,1)="","","X")</f>
        <v>#REF!</v>
      </c>
      <c r="M3" s="218" t="e">
        <f>IF(_xlfn.XLOOKUP(Dico2[[#This Row],[Nom du champ]],[1]!CRMad[Donnée],[1]!CRMad[Donnée],"",0,1)="","","X")</f>
        <v>#REF!</v>
      </c>
      <c r="N3" s="218" t="e">
        <f>IF(_xlfn.XLOOKUP(Dico2[[#This Row],[Nom du champ]],[1]!DeltaIPE[Donnée],[1]!DeltaIPE[Donnée],"",0,1)="","","X")</f>
        <v>#REF!</v>
      </c>
      <c r="O3" s="218" t="e">
        <f>IF(_xlfn.XLOOKUP(Dico2[[#This Row],[Nom du champ]],[1]!HistoIPE[Donnée],[1]!HistoIPE[Donnée],"",0,1)="","","X")</f>
        <v>#REF!</v>
      </c>
      <c r="P3" s="218" t="e">
        <f>IF(_xlfn.XLOOKUP(Dico2[[#This Row],[Nom du champ]],[1]!CPN[Donnée],[1]!CPN[Donnée],"",0,1)="","","X")</f>
        <v>#REF!</v>
      </c>
      <c r="Q3" s="218" t="e">
        <f>IF(_xlfn.XLOOKUP(Dico2[[#This Row],[Nom du champ]],[1]!DeltaCPN[Donnée],[1]!DeltaCPN[Donnée],"",0,1)="","","X")</f>
        <v>#REF!</v>
      </c>
      <c r="R3" s="218" t="e">
        <f>IF(_xlfn.XLOOKUP(Dico2[[#This Row],[Nom du champ]],[1]!HistoCPN[Donnée],[1]!HistoCPN[Donnée],"",0,1)="","","X")</f>
        <v>#REF!</v>
      </c>
      <c r="S3" s="218" t="e">
        <f>IF(_xlfn.XLOOKUP(Dico2[[#This Row],[Nom du champ]],[1]!CmdinfoPM[Donnée],[1]!CmdinfoPM[Donnée],"",0,1)="","","X")</f>
        <v>#REF!</v>
      </c>
      <c r="T3" s="218" t="e">
        <f>IF(_xlfn.XLOOKUP(Dico2[[#This Row],[Nom du champ]],[1]!ARCmdInfoPM[Donnée],[1]!ARCmdInfoPM[Donnée],"",0,1)="","","X")</f>
        <v>#REF!</v>
      </c>
      <c r="U3" s="218" t="e">
        <f>IF(_xlfn.XLOOKUP(Dico2[[#This Row],[Nom du champ]],[1]!ARMad[Donnée],[1]!ARMad[Donnée],"",0,1)="","","X")</f>
        <v>#REF!</v>
      </c>
      <c r="V3" s="218" t="e">
        <f>IF(_xlfn.XLOOKUP(Dico2[[#This Row],[Nom du champ]],[1]!NotifPrev[Donnée],[1]!NotifPrev[Donnée],"",0,1)="","","X")</f>
        <v>#REF!</v>
      </c>
      <c r="W3" s="218" t="e">
        <f>IF(_xlfn.XLOOKUP(Dico2[[#This Row],[Nom du champ]],[1]!CRInfoSyndic[Donnée],[1]!CRInfoSyndic[Donnée],"",0,1)="","","X")</f>
        <v>#REF!</v>
      </c>
      <c r="X3" s="218" t="e">
        <f>IF(_xlfn.XLOOKUP(Dico2[[#This Row],[Nom du champ]],[1]!Addu[Donnée],[1]!Addu[Donnée],"",0,1)="","","X")</f>
        <v>#REF!</v>
      </c>
      <c r="Y3" s="218" t="e">
        <f>IF(_xlfn.XLOOKUP(Dico2[[#This Row],[Nom du champ]],[1]!CRAddu[Donnée],[1]!CRAddu[Donnée],"",0,1)="","","X")</f>
        <v>#REF!</v>
      </c>
      <c r="Z3" s="218" t="e">
        <f>IF(_xlfn.XLOOKUP(Dico2[[#This Row],[Nom du champ]],[1]!CmdAnn[Donnée],[1]!CmdAnn[Donnée],"",0,1)="","","X")</f>
        <v>#REF!</v>
      </c>
      <c r="AA3" s="218" t="e">
        <f>IF(_xlfn.XLOOKUP(Dico2[[#This Row],[Nom du champ]],[1]!CRAnnu[Donnée],[1]!CRAnnu[Donnée],"",0,1)="","","X")</f>
        <v>#REF!</v>
      </c>
    </row>
    <row r="4" spans="1:27">
      <c r="A4" s="211" t="s">
        <v>797</v>
      </c>
      <c r="B4" s="209" t="s">
        <v>38</v>
      </c>
      <c r="D4" s="218" t="e">
        <f>IF(_xlfn.XLOOKUP(Dico2[[#This Row],[Nom du champ]],[1]!IPE[Donnée],[1]!IPE[Donnée],"",0,1)="","","X")</f>
        <v>#REF!</v>
      </c>
      <c r="E4" s="218" t="e">
        <f>IF(_xlfn.XLOOKUP(Dico2[[#This Row],[Nom du champ]],[1]!CmdPB[Donnée],[1]!CmdPB[Donnée],"",0,1)="","","X")</f>
        <v>#REF!</v>
      </c>
      <c r="F4" s="218" t="e">
        <f>IF(_xlfn.XLOOKUP(Dico2[[#This Row],[Nom du champ]],[1]!ARcmdPB[Donnée],[1]!ARcmdPB[Donnée],"",0,1)="","","X")</f>
        <v>#REF!</v>
      </c>
      <c r="G4" s="218" t="e">
        <f>IF(_xlfn.XLOOKUP(Dico2[[#This Row],[Nom du champ]],[1]!CRcmdPB[Donnée],[1]!CRcmdPB[Donnée],"",0,1)="","","X")</f>
        <v>#REF!</v>
      </c>
      <c r="H4" s="218" t="e">
        <f>IF(_xlfn.XLOOKUP(Dico2[[#This Row],[Nom du champ]],[1]!AnnulationPB[Donnée],[1]!AnnulationPB[Donnée],"",0,1)="","","X")</f>
        <v>#REF!</v>
      </c>
      <c r="I4" s="218" t="e">
        <f>IF(_xlfn.XLOOKUP(Dico2[[#This Row],[Nom du champ]],[1]!ARannulationPB[Donnée],[1]!ARannulationPB[Donnée],"",0,1)="","","X")</f>
        <v>#REF!</v>
      </c>
      <c r="J4" s="218" t="e">
        <f>IF(_xlfn.XLOOKUP(Dico2[[#This Row],[Nom du champ]],[1]!CmdExtU[Donnée],[1]!CmdExtU[Donnée],"",0,1)="","","X")</f>
        <v>#REF!</v>
      </c>
      <c r="K4" s="218" t="e">
        <f>IF(_xlfn.XLOOKUP(Dico2[[#This Row],[Nom du champ]],[1]!ARCmdExtU[Donnée],[1]!ARCmdExtU[Donnée],"",0,1)="","","X")</f>
        <v>#REF!</v>
      </c>
      <c r="L4" s="218" t="e">
        <f>IF(_xlfn.XLOOKUP(Dico2[[#This Row],[Nom du champ]],[1]!CRCmdExtU[Donnée],[1]!CRCmdExtU[Donnée],"",0,1)="","","X")</f>
        <v>#REF!</v>
      </c>
      <c r="M4" s="218" t="e">
        <f>IF(_xlfn.XLOOKUP(Dico2[[#This Row],[Nom du champ]],[1]!CRMad[Donnée],[1]!CRMad[Donnée],"",0,1)="","","X")</f>
        <v>#REF!</v>
      </c>
      <c r="N4" s="218" t="e">
        <f>IF(_xlfn.XLOOKUP(Dico2[[#This Row],[Nom du champ]],[1]!DeltaIPE[Donnée],[1]!DeltaIPE[Donnée],"",0,1)="","","X")</f>
        <v>#REF!</v>
      </c>
      <c r="O4" s="218" t="e">
        <f>IF(_xlfn.XLOOKUP(Dico2[[#This Row],[Nom du champ]],[1]!HistoIPE[Donnée],[1]!HistoIPE[Donnée],"",0,1)="","","X")</f>
        <v>#REF!</v>
      </c>
      <c r="P4" s="218" t="e">
        <f>IF(_xlfn.XLOOKUP(Dico2[[#This Row],[Nom du champ]],[1]!CPN[Donnée],[1]!CPN[Donnée],"",0,1)="","","X")</f>
        <v>#REF!</v>
      </c>
      <c r="Q4" s="218" t="e">
        <f>IF(_xlfn.XLOOKUP(Dico2[[#This Row],[Nom du champ]],[1]!DeltaCPN[Donnée],[1]!DeltaCPN[Donnée],"",0,1)="","","X")</f>
        <v>#REF!</v>
      </c>
      <c r="R4" s="218" t="e">
        <f>IF(_xlfn.XLOOKUP(Dico2[[#This Row],[Nom du champ]],[1]!HistoCPN[Donnée],[1]!HistoCPN[Donnée],"",0,1)="","","X")</f>
        <v>#REF!</v>
      </c>
      <c r="S4" s="218" t="e">
        <f>IF(_xlfn.XLOOKUP(Dico2[[#This Row],[Nom du champ]],[1]!CmdinfoPM[Donnée],[1]!CmdinfoPM[Donnée],"",0,1)="","","X")</f>
        <v>#REF!</v>
      </c>
      <c r="T4" s="218" t="e">
        <f>IF(_xlfn.XLOOKUP(Dico2[[#This Row],[Nom du champ]],[1]!ARCmdInfoPM[Donnée],[1]!ARCmdInfoPM[Donnée],"",0,1)="","","X")</f>
        <v>#REF!</v>
      </c>
      <c r="U4" s="218" t="e">
        <f>IF(_xlfn.XLOOKUP(Dico2[[#This Row],[Nom du champ]],[1]!ARMad[Donnée],[1]!ARMad[Donnée],"",0,1)="","","X")</f>
        <v>#REF!</v>
      </c>
      <c r="V4" s="218" t="e">
        <f>IF(_xlfn.XLOOKUP(Dico2[[#This Row],[Nom du champ]],[1]!NotifPrev[Donnée],[1]!NotifPrev[Donnée],"",0,1)="","","X")</f>
        <v>#REF!</v>
      </c>
      <c r="W4" s="218" t="e">
        <f>IF(_xlfn.XLOOKUP(Dico2[[#This Row],[Nom du champ]],[1]!CRInfoSyndic[Donnée],[1]!CRInfoSyndic[Donnée],"",0,1)="","","X")</f>
        <v>#REF!</v>
      </c>
      <c r="X4" s="218" t="e">
        <f>IF(_xlfn.XLOOKUP(Dico2[[#This Row],[Nom du champ]],[1]!Addu[Donnée],[1]!Addu[Donnée],"",0,1)="","","X")</f>
        <v>#REF!</v>
      </c>
      <c r="Y4" s="218" t="e">
        <f>IF(_xlfn.XLOOKUP(Dico2[[#This Row],[Nom du champ]],[1]!CRAddu[Donnée],[1]!CRAddu[Donnée],"",0,1)="","","X")</f>
        <v>#REF!</v>
      </c>
      <c r="Z4" s="218" t="e">
        <f>IF(_xlfn.XLOOKUP(Dico2[[#This Row],[Nom du champ]],[1]!CmdAnn[Donnée],[1]!CmdAnn[Donnée],"",0,1)="","","X")</f>
        <v>#REF!</v>
      </c>
      <c r="AA4" s="218" t="e">
        <f>IF(_xlfn.XLOOKUP(Dico2[[#This Row],[Nom du champ]],[1]!CRAnnu[Donnée],[1]!CRAnnu[Donnée],"",0,1)="","","X")</f>
        <v>#REF!</v>
      </c>
    </row>
    <row r="5" spans="1:27">
      <c r="A5" s="220" t="s">
        <v>169</v>
      </c>
      <c r="B5" s="211" t="s">
        <v>197</v>
      </c>
      <c r="D5" s="218" t="e">
        <f>IF(_xlfn.XLOOKUP(Dico2[[#This Row],[Nom du champ]],[1]!IPE[Donnée],[1]!IPE[Donnée],"",0,1)="","","X")</f>
        <v>#REF!</v>
      </c>
      <c r="E5" s="218" t="e">
        <f>IF(_xlfn.XLOOKUP(Dico2[[#This Row],[Nom du champ]],[1]!CmdPB[Donnée],[1]!CmdPB[Donnée],"",0,1)="","","X")</f>
        <v>#REF!</v>
      </c>
      <c r="F5" s="218" t="e">
        <f>IF(_xlfn.XLOOKUP(Dico2[[#This Row],[Nom du champ]],[1]!ARcmdPB[Donnée],[1]!ARcmdPB[Donnée],"",0,1)="","","X")</f>
        <v>#REF!</v>
      </c>
      <c r="G5" s="218" t="e">
        <f>IF(_xlfn.XLOOKUP(Dico2[[#This Row],[Nom du champ]],[1]!CRcmdPB[Donnée],[1]!CRcmdPB[Donnée],"",0,1)="","","X")</f>
        <v>#REF!</v>
      </c>
      <c r="H5" s="218" t="e">
        <f>IF(_xlfn.XLOOKUP(Dico2[[#This Row],[Nom du champ]],[1]!AnnulationPB[Donnée],[1]!AnnulationPB[Donnée],"",0,1)="","","X")</f>
        <v>#REF!</v>
      </c>
      <c r="I5" s="218" t="e">
        <f>IF(_xlfn.XLOOKUP(Dico2[[#This Row],[Nom du champ]],[1]!ARannulationPB[Donnée],[1]!ARannulationPB[Donnée],"",0,1)="","","X")</f>
        <v>#REF!</v>
      </c>
      <c r="J5" s="218" t="e">
        <f>IF(_xlfn.XLOOKUP(Dico2[[#This Row],[Nom du champ]],[1]!CmdExtU[Donnée],[1]!CmdExtU[Donnée],"",0,1)="","","X")</f>
        <v>#REF!</v>
      </c>
      <c r="K5" s="218" t="e">
        <f>IF(_xlfn.XLOOKUP(Dico2[[#This Row],[Nom du champ]],[1]!ARCmdExtU[Donnée],[1]!ARCmdExtU[Donnée],"",0,1)="","","X")</f>
        <v>#REF!</v>
      </c>
      <c r="L5" s="218" t="e">
        <f>IF(_xlfn.XLOOKUP(Dico2[[#This Row],[Nom du champ]],[1]!CRCmdExtU[Donnée],[1]!CRCmdExtU[Donnée],"",0,1)="","","X")</f>
        <v>#REF!</v>
      </c>
      <c r="M5" s="218" t="e">
        <f>IF(_xlfn.XLOOKUP(Dico2[[#This Row],[Nom du champ]],[1]!CRMad[Donnée],[1]!CRMad[Donnée],"",0,1)="","","X")</f>
        <v>#REF!</v>
      </c>
      <c r="N5" s="218" t="e">
        <f>IF(_xlfn.XLOOKUP(Dico2[[#This Row],[Nom du champ]],[1]!DeltaIPE[Donnée],[1]!DeltaIPE[Donnée],"",0,1)="","","X")</f>
        <v>#REF!</v>
      </c>
      <c r="O5" s="218" t="e">
        <f>IF(_xlfn.XLOOKUP(Dico2[[#This Row],[Nom du champ]],[1]!HistoIPE[Donnée],[1]!HistoIPE[Donnée],"",0,1)="","","X")</f>
        <v>#REF!</v>
      </c>
      <c r="P5" s="218" t="e">
        <f>IF(_xlfn.XLOOKUP(Dico2[[#This Row],[Nom du champ]],[1]!CPN[Donnée],[1]!CPN[Donnée],"",0,1)="","","X")</f>
        <v>#REF!</v>
      </c>
      <c r="Q5" s="218" t="e">
        <f>IF(_xlfn.XLOOKUP(Dico2[[#This Row],[Nom du champ]],[1]!DeltaCPN[Donnée],[1]!DeltaCPN[Donnée],"",0,1)="","","X")</f>
        <v>#REF!</v>
      </c>
      <c r="R5" s="218" t="e">
        <f>IF(_xlfn.XLOOKUP(Dico2[[#This Row],[Nom du champ]],[1]!HistoCPN[Donnée],[1]!HistoCPN[Donnée],"",0,1)="","","X")</f>
        <v>#REF!</v>
      </c>
      <c r="S5" s="218" t="e">
        <f>IF(_xlfn.XLOOKUP(Dico2[[#This Row],[Nom du champ]],[1]!CmdinfoPM[Donnée],[1]!CmdinfoPM[Donnée],"",0,1)="","","X")</f>
        <v>#REF!</v>
      </c>
      <c r="T5" s="218" t="e">
        <f>IF(_xlfn.XLOOKUP(Dico2[[#This Row],[Nom du champ]],[1]!ARCmdInfoPM[Donnée],[1]!ARCmdInfoPM[Donnée],"",0,1)="","","X")</f>
        <v>#REF!</v>
      </c>
      <c r="U5" s="218" t="e">
        <f>IF(_xlfn.XLOOKUP(Dico2[[#This Row],[Nom du champ]],[1]!ARMad[Donnée],[1]!ARMad[Donnée],"",0,1)="","","X")</f>
        <v>#REF!</v>
      </c>
      <c r="V5" s="218" t="e">
        <f>IF(_xlfn.XLOOKUP(Dico2[[#This Row],[Nom du champ]],[1]!NotifPrev[Donnée],[1]!NotifPrev[Donnée],"",0,1)="","","X")</f>
        <v>#REF!</v>
      </c>
      <c r="W5" s="218" t="e">
        <f>IF(_xlfn.XLOOKUP(Dico2[[#This Row],[Nom du champ]],[1]!CRInfoSyndic[Donnée],[1]!CRInfoSyndic[Donnée],"",0,1)="","","X")</f>
        <v>#REF!</v>
      </c>
      <c r="X5" s="218" t="e">
        <f>IF(_xlfn.XLOOKUP(Dico2[[#This Row],[Nom du champ]],[1]!Addu[Donnée],[1]!Addu[Donnée],"",0,1)="","","X")</f>
        <v>#REF!</v>
      </c>
      <c r="Y5" s="218" t="e">
        <f>IF(_xlfn.XLOOKUP(Dico2[[#This Row],[Nom du champ]],[1]!CRAddu[Donnée],[1]!CRAddu[Donnée],"",0,1)="","","X")</f>
        <v>#REF!</v>
      </c>
      <c r="Z5" s="218" t="e">
        <f>IF(_xlfn.XLOOKUP(Dico2[[#This Row],[Nom du champ]],[1]!CmdAnn[Donnée],[1]!CmdAnn[Donnée],"",0,1)="","","X")</f>
        <v>#REF!</v>
      </c>
      <c r="AA5" s="218" t="e">
        <f>IF(_xlfn.XLOOKUP(Dico2[[#This Row],[Nom du champ]],[1]!CRAnnu[Donnée],[1]!CRAnnu[Donnée],"",0,1)="","","X")</f>
        <v>#REF!</v>
      </c>
    </row>
    <row r="6" spans="1:27">
      <c r="A6" s="221" t="s">
        <v>170</v>
      </c>
      <c r="B6" s="221" t="s">
        <v>42</v>
      </c>
      <c r="D6" s="218" t="e">
        <f>IF(_xlfn.XLOOKUP(Dico2[[#This Row],[Nom du champ]],[1]!IPE[Donnée],[1]!IPE[Donnée],"",0,1)="","","X")</f>
        <v>#REF!</v>
      </c>
      <c r="E6" s="218" t="e">
        <f>IF(_xlfn.XLOOKUP(Dico2[[#This Row],[Nom du champ]],[1]!CmdPB[Donnée],[1]!CmdPB[Donnée],"",0,1)="","","X")</f>
        <v>#REF!</v>
      </c>
      <c r="F6" s="218" t="e">
        <f>IF(_xlfn.XLOOKUP(Dico2[[#This Row],[Nom du champ]],[1]!ARcmdPB[Donnée],[1]!ARcmdPB[Donnée],"",0,1)="","","X")</f>
        <v>#REF!</v>
      </c>
      <c r="G6" s="218" t="e">
        <f>IF(_xlfn.XLOOKUP(Dico2[[#This Row],[Nom du champ]],[1]!CRcmdPB[Donnée],[1]!CRcmdPB[Donnée],"",0,1)="","","X")</f>
        <v>#REF!</v>
      </c>
      <c r="H6" s="218" t="e">
        <f>IF(_xlfn.XLOOKUP(Dico2[[#This Row],[Nom du champ]],[1]!AnnulationPB[Donnée],[1]!AnnulationPB[Donnée],"",0,1)="","","X")</f>
        <v>#REF!</v>
      </c>
      <c r="I6" s="218" t="e">
        <f>IF(_xlfn.XLOOKUP(Dico2[[#This Row],[Nom du champ]],[1]!ARannulationPB[Donnée],[1]!ARannulationPB[Donnée],"",0,1)="","","X")</f>
        <v>#REF!</v>
      </c>
      <c r="J6" s="218" t="e">
        <f>IF(_xlfn.XLOOKUP(Dico2[[#This Row],[Nom du champ]],[1]!CmdExtU[Donnée],[1]!CmdExtU[Donnée],"",0,1)="","","X")</f>
        <v>#REF!</v>
      </c>
      <c r="K6" s="218" t="e">
        <f>IF(_xlfn.XLOOKUP(Dico2[[#This Row],[Nom du champ]],[1]!ARCmdExtU[Donnée],[1]!ARCmdExtU[Donnée],"",0,1)="","","X")</f>
        <v>#REF!</v>
      </c>
      <c r="L6" s="218" t="e">
        <f>IF(_xlfn.XLOOKUP(Dico2[[#This Row],[Nom du champ]],[1]!CRCmdExtU[Donnée],[1]!CRCmdExtU[Donnée],"",0,1)="","","X")</f>
        <v>#REF!</v>
      </c>
      <c r="M6" s="218" t="e">
        <f>IF(_xlfn.XLOOKUP(Dico2[[#This Row],[Nom du champ]],[1]!CRMad[Donnée],[1]!CRMad[Donnée],"",0,1)="","","X")</f>
        <v>#REF!</v>
      </c>
      <c r="N6" s="218" t="e">
        <f>IF(_xlfn.XLOOKUP(Dico2[[#This Row],[Nom du champ]],[1]!DeltaIPE[Donnée],[1]!DeltaIPE[Donnée],"",0,1)="","","X")</f>
        <v>#REF!</v>
      </c>
      <c r="O6" s="218" t="e">
        <f>IF(_xlfn.XLOOKUP(Dico2[[#This Row],[Nom du champ]],[1]!HistoIPE[Donnée],[1]!HistoIPE[Donnée],"",0,1)="","","X")</f>
        <v>#REF!</v>
      </c>
      <c r="P6" s="218" t="e">
        <f>IF(_xlfn.XLOOKUP(Dico2[[#This Row],[Nom du champ]],[1]!CPN[Donnée],[1]!CPN[Donnée],"",0,1)="","","X")</f>
        <v>#REF!</v>
      </c>
      <c r="Q6" s="218" t="e">
        <f>IF(_xlfn.XLOOKUP(Dico2[[#This Row],[Nom du champ]],[1]!DeltaCPN[Donnée],[1]!DeltaCPN[Donnée],"",0,1)="","","X")</f>
        <v>#REF!</v>
      </c>
      <c r="R6" s="218" t="e">
        <f>IF(_xlfn.XLOOKUP(Dico2[[#This Row],[Nom du champ]],[1]!HistoCPN[Donnée],[1]!HistoCPN[Donnée],"",0,1)="","","X")</f>
        <v>#REF!</v>
      </c>
      <c r="S6" s="218" t="e">
        <f>IF(_xlfn.XLOOKUP(Dico2[[#This Row],[Nom du champ]],[1]!CmdinfoPM[Donnée],[1]!CmdinfoPM[Donnée],"",0,1)="","","X")</f>
        <v>#REF!</v>
      </c>
      <c r="T6" s="218" t="e">
        <f>IF(_xlfn.XLOOKUP(Dico2[[#This Row],[Nom du champ]],[1]!ARCmdInfoPM[Donnée],[1]!ARCmdInfoPM[Donnée],"",0,1)="","","X")</f>
        <v>#REF!</v>
      </c>
      <c r="U6" s="218" t="e">
        <f>IF(_xlfn.XLOOKUP(Dico2[[#This Row],[Nom du champ]],[1]!ARMad[Donnée],[1]!ARMad[Donnée],"",0,1)="","","X")</f>
        <v>#REF!</v>
      </c>
      <c r="V6" s="218" t="e">
        <f>IF(_xlfn.XLOOKUP(Dico2[[#This Row],[Nom du champ]],[1]!NotifPrev[Donnée],[1]!NotifPrev[Donnée],"",0,1)="","","X")</f>
        <v>#REF!</v>
      </c>
      <c r="W6" s="218" t="e">
        <f>IF(_xlfn.XLOOKUP(Dico2[[#This Row],[Nom du champ]],[1]!CRInfoSyndic[Donnée],[1]!CRInfoSyndic[Donnée],"",0,1)="","","X")</f>
        <v>#REF!</v>
      </c>
      <c r="X6" s="218" t="e">
        <f>IF(_xlfn.XLOOKUP(Dico2[[#This Row],[Nom du champ]],[1]!Addu[Donnée],[1]!Addu[Donnée],"",0,1)="","","X")</f>
        <v>#REF!</v>
      </c>
      <c r="Y6" s="218" t="e">
        <f>IF(_xlfn.XLOOKUP(Dico2[[#This Row],[Nom du champ]],[1]!CRAddu[Donnée],[1]!CRAddu[Donnée],"",0,1)="","","X")</f>
        <v>#REF!</v>
      </c>
      <c r="Z6" s="218" t="e">
        <f>IF(_xlfn.XLOOKUP(Dico2[[#This Row],[Nom du champ]],[1]!CmdAnn[Donnée],[1]!CmdAnn[Donnée],"",0,1)="","","X")</f>
        <v>#REF!</v>
      </c>
      <c r="AA6" s="218" t="e">
        <f>IF(_xlfn.XLOOKUP(Dico2[[#This Row],[Nom du champ]],[1]!CRAnnu[Donnée],[1]!CRAnnu[Donnée],"",0,1)="","","X")</f>
        <v>#REF!</v>
      </c>
    </row>
    <row r="7" spans="1:27">
      <c r="A7" s="222" t="s">
        <v>172</v>
      </c>
      <c r="B7" s="221" t="s">
        <v>42</v>
      </c>
      <c r="D7" s="218" t="e">
        <f>IF(_xlfn.XLOOKUP(Dico2[[#This Row],[Nom du champ]],[1]!IPE[Donnée],[1]!IPE[Donnée],"",0,1)="","","X")</f>
        <v>#REF!</v>
      </c>
      <c r="E7" s="218" t="e">
        <f>IF(_xlfn.XLOOKUP(Dico2[[#This Row],[Nom du champ]],[1]!CmdPB[Donnée],[1]!CmdPB[Donnée],"",0,1)="","","X")</f>
        <v>#REF!</v>
      </c>
      <c r="F7" s="218" t="e">
        <f>IF(_xlfn.XLOOKUP(Dico2[[#This Row],[Nom du champ]],[1]!ARcmdPB[Donnée],[1]!ARcmdPB[Donnée],"",0,1)="","","X")</f>
        <v>#REF!</v>
      </c>
      <c r="G7" s="218" t="e">
        <f>IF(_xlfn.XLOOKUP(Dico2[[#This Row],[Nom du champ]],[1]!CRcmdPB[Donnée],[1]!CRcmdPB[Donnée],"",0,1)="","","X")</f>
        <v>#REF!</v>
      </c>
      <c r="H7" s="218" t="e">
        <f>IF(_xlfn.XLOOKUP(Dico2[[#This Row],[Nom du champ]],[1]!AnnulationPB[Donnée],[1]!AnnulationPB[Donnée],"",0,1)="","","X")</f>
        <v>#REF!</v>
      </c>
      <c r="I7" s="218" t="e">
        <f>IF(_xlfn.XLOOKUP(Dico2[[#This Row],[Nom du champ]],[1]!ARannulationPB[Donnée],[1]!ARannulationPB[Donnée],"",0,1)="","","X")</f>
        <v>#REF!</v>
      </c>
      <c r="J7" s="218" t="e">
        <f>IF(_xlfn.XLOOKUP(Dico2[[#This Row],[Nom du champ]],[1]!CmdExtU[Donnée],[1]!CmdExtU[Donnée],"",0,1)="","","X")</f>
        <v>#REF!</v>
      </c>
      <c r="K7" s="218" t="e">
        <f>IF(_xlfn.XLOOKUP(Dico2[[#This Row],[Nom du champ]],[1]!ARCmdExtU[Donnée],[1]!ARCmdExtU[Donnée],"",0,1)="","","X")</f>
        <v>#REF!</v>
      </c>
      <c r="L7" s="218" t="e">
        <f>IF(_xlfn.XLOOKUP(Dico2[[#This Row],[Nom du champ]],[1]!CRCmdExtU[Donnée],[1]!CRCmdExtU[Donnée],"",0,1)="","","X")</f>
        <v>#REF!</v>
      </c>
      <c r="M7" s="218" t="e">
        <f>IF(_xlfn.XLOOKUP(Dico2[[#This Row],[Nom du champ]],[1]!CRMad[Donnée],[1]!CRMad[Donnée],"",0,1)="","","X")</f>
        <v>#REF!</v>
      </c>
      <c r="N7" s="218" t="e">
        <f>IF(_xlfn.XLOOKUP(Dico2[[#This Row],[Nom du champ]],[1]!DeltaIPE[Donnée],[1]!DeltaIPE[Donnée],"",0,1)="","","X")</f>
        <v>#REF!</v>
      </c>
      <c r="O7" s="218" t="e">
        <f>IF(_xlfn.XLOOKUP(Dico2[[#This Row],[Nom du champ]],[1]!HistoIPE[Donnée],[1]!HistoIPE[Donnée],"",0,1)="","","X")</f>
        <v>#REF!</v>
      </c>
      <c r="P7" s="218" t="e">
        <f>IF(_xlfn.XLOOKUP(Dico2[[#This Row],[Nom du champ]],[1]!CPN[Donnée],[1]!CPN[Donnée],"",0,1)="","","X")</f>
        <v>#REF!</v>
      </c>
      <c r="Q7" s="218" t="e">
        <f>IF(_xlfn.XLOOKUP(Dico2[[#This Row],[Nom du champ]],[1]!DeltaCPN[Donnée],[1]!DeltaCPN[Donnée],"",0,1)="","","X")</f>
        <v>#REF!</v>
      </c>
      <c r="R7" s="218" t="e">
        <f>IF(_xlfn.XLOOKUP(Dico2[[#This Row],[Nom du champ]],[1]!HistoCPN[Donnée],[1]!HistoCPN[Donnée],"",0,1)="","","X")</f>
        <v>#REF!</v>
      </c>
      <c r="S7" s="218" t="e">
        <f>IF(_xlfn.XLOOKUP(Dico2[[#This Row],[Nom du champ]],[1]!CmdinfoPM[Donnée],[1]!CmdinfoPM[Donnée],"",0,1)="","","X")</f>
        <v>#REF!</v>
      </c>
      <c r="T7" s="218" t="e">
        <f>IF(_xlfn.XLOOKUP(Dico2[[#This Row],[Nom du champ]],[1]!ARCmdInfoPM[Donnée],[1]!ARCmdInfoPM[Donnée],"",0,1)="","","X")</f>
        <v>#REF!</v>
      </c>
      <c r="U7" s="218" t="e">
        <f>IF(_xlfn.XLOOKUP(Dico2[[#This Row],[Nom du champ]],[1]!ARMad[Donnée],[1]!ARMad[Donnée],"",0,1)="","","X")</f>
        <v>#REF!</v>
      </c>
      <c r="V7" s="218" t="e">
        <f>IF(_xlfn.XLOOKUP(Dico2[[#This Row],[Nom du champ]],[1]!NotifPrev[Donnée],[1]!NotifPrev[Donnée],"",0,1)="","","X")</f>
        <v>#REF!</v>
      </c>
      <c r="W7" s="218" t="e">
        <f>IF(_xlfn.XLOOKUP(Dico2[[#This Row],[Nom du champ]],[1]!CRInfoSyndic[Donnée],[1]!CRInfoSyndic[Donnée],"",0,1)="","","X")</f>
        <v>#REF!</v>
      </c>
      <c r="X7" s="218" t="e">
        <f>IF(_xlfn.XLOOKUP(Dico2[[#This Row],[Nom du champ]],[1]!Addu[Donnée],[1]!Addu[Donnée],"",0,1)="","","X")</f>
        <v>#REF!</v>
      </c>
      <c r="Y7" s="218" t="e">
        <f>IF(_xlfn.XLOOKUP(Dico2[[#This Row],[Nom du champ]],[1]!CRAddu[Donnée],[1]!CRAddu[Donnée],"",0,1)="","","X")</f>
        <v>#REF!</v>
      </c>
      <c r="Z7" s="218" t="e">
        <f>IF(_xlfn.XLOOKUP(Dico2[[#This Row],[Nom du champ]],[1]!CmdAnn[Donnée],[1]!CmdAnn[Donnée],"",0,1)="","","X")</f>
        <v>#REF!</v>
      </c>
      <c r="AA7" s="218" t="e">
        <f>IF(_xlfn.XLOOKUP(Dico2[[#This Row],[Nom du champ]],[1]!CRAnnu[Donnée],[1]!CRAnnu[Donnée],"",0,1)="","","X")</f>
        <v>#REF!</v>
      </c>
    </row>
    <row r="8" spans="1:27">
      <c r="A8" s="219" t="s">
        <v>638</v>
      </c>
      <c r="B8" s="219" t="s">
        <v>827</v>
      </c>
      <c r="D8" s="218" t="e">
        <f>IF(_xlfn.XLOOKUP(Dico2[[#This Row],[Nom du champ]],[1]!IPE[Donnée],[1]!IPE[Donnée],"",0,1)="","","X")</f>
        <v>#REF!</v>
      </c>
      <c r="E8" s="218" t="e">
        <f>IF(_xlfn.XLOOKUP(Dico2[[#This Row],[Nom du champ]],[1]!CmdPB[Donnée],[1]!CmdPB[Donnée],"",0,1)="","","X")</f>
        <v>#REF!</v>
      </c>
      <c r="F8" s="218" t="e">
        <f>IF(_xlfn.XLOOKUP(Dico2[[#This Row],[Nom du champ]],[1]!ARcmdPB[Donnée],[1]!ARcmdPB[Donnée],"",0,1)="","","X")</f>
        <v>#REF!</v>
      </c>
      <c r="G8" s="218" t="e">
        <f>IF(_xlfn.XLOOKUP(Dico2[[#This Row],[Nom du champ]],[1]!CRcmdPB[Donnée],[1]!CRcmdPB[Donnée],"",0,1)="","","X")</f>
        <v>#REF!</v>
      </c>
      <c r="H8" s="218" t="e">
        <f>IF(_xlfn.XLOOKUP(Dico2[[#This Row],[Nom du champ]],[1]!AnnulationPB[Donnée],[1]!AnnulationPB[Donnée],"",0,1)="","","X")</f>
        <v>#REF!</v>
      </c>
      <c r="I8" s="218" t="e">
        <f>IF(_xlfn.XLOOKUP(Dico2[[#This Row],[Nom du champ]],[1]!ARannulationPB[Donnée],[1]!ARannulationPB[Donnée],"",0,1)="","","X")</f>
        <v>#REF!</v>
      </c>
      <c r="J8" s="218" t="e">
        <f>IF(_xlfn.XLOOKUP(Dico2[[#This Row],[Nom du champ]],[1]!CmdExtU[Donnée],[1]!CmdExtU[Donnée],"",0,1)="","","X")</f>
        <v>#REF!</v>
      </c>
      <c r="K8" s="218" t="e">
        <f>IF(_xlfn.XLOOKUP(Dico2[[#This Row],[Nom du champ]],[1]!ARCmdExtU[Donnée],[1]!ARCmdExtU[Donnée],"",0,1)="","","X")</f>
        <v>#REF!</v>
      </c>
      <c r="L8" s="218" t="e">
        <f>IF(_xlfn.XLOOKUP(Dico2[[#This Row],[Nom du champ]],[1]!CRCmdExtU[Donnée],[1]!CRCmdExtU[Donnée],"",0,1)="","","X")</f>
        <v>#REF!</v>
      </c>
      <c r="M8" s="218" t="e">
        <f>IF(_xlfn.XLOOKUP(Dico2[[#This Row],[Nom du champ]],[1]!CRMad[Donnée],[1]!CRMad[Donnée],"",0,1)="","","X")</f>
        <v>#REF!</v>
      </c>
      <c r="N8" s="218" t="e">
        <f>IF(_xlfn.XLOOKUP(Dico2[[#This Row],[Nom du champ]],[1]!DeltaIPE[Donnée],[1]!DeltaIPE[Donnée],"",0,1)="","","X")</f>
        <v>#REF!</v>
      </c>
      <c r="O8" s="218" t="e">
        <f>IF(_xlfn.XLOOKUP(Dico2[[#This Row],[Nom du champ]],[1]!HistoIPE[Donnée],[1]!HistoIPE[Donnée],"",0,1)="","","X")</f>
        <v>#REF!</v>
      </c>
      <c r="P8" s="218" t="e">
        <f>IF(_xlfn.XLOOKUP(Dico2[[#This Row],[Nom du champ]],[1]!CPN[Donnée],[1]!CPN[Donnée],"",0,1)="","","X")</f>
        <v>#REF!</v>
      </c>
      <c r="Q8" s="218" t="e">
        <f>IF(_xlfn.XLOOKUP(Dico2[[#This Row],[Nom du champ]],[1]!DeltaCPN[Donnée],[1]!DeltaCPN[Donnée],"",0,1)="","","X")</f>
        <v>#REF!</v>
      </c>
      <c r="R8" s="218" t="e">
        <f>IF(_xlfn.XLOOKUP(Dico2[[#This Row],[Nom du champ]],[1]!HistoCPN[Donnée],[1]!HistoCPN[Donnée],"",0,1)="","","X")</f>
        <v>#REF!</v>
      </c>
      <c r="S8" s="218" t="e">
        <f>IF(_xlfn.XLOOKUP(Dico2[[#This Row],[Nom du champ]],[1]!CmdinfoPM[Donnée],[1]!CmdinfoPM[Donnée],"",0,1)="","","X")</f>
        <v>#REF!</v>
      </c>
      <c r="T8" s="218" t="e">
        <f>IF(_xlfn.XLOOKUP(Dico2[[#This Row],[Nom du champ]],[1]!ARCmdInfoPM[Donnée],[1]!ARCmdInfoPM[Donnée],"",0,1)="","","X")</f>
        <v>#REF!</v>
      </c>
      <c r="U8" s="218" t="e">
        <f>IF(_xlfn.XLOOKUP(Dico2[[#This Row],[Nom du champ]],[1]!ARMad[Donnée],[1]!ARMad[Donnée],"",0,1)="","","X")</f>
        <v>#REF!</v>
      </c>
      <c r="V8" s="218" t="e">
        <f>IF(_xlfn.XLOOKUP(Dico2[[#This Row],[Nom du champ]],[1]!NotifPrev[Donnée],[1]!NotifPrev[Donnée],"",0,1)="","","X")</f>
        <v>#REF!</v>
      </c>
      <c r="W8" s="218" t="e">
        <f>IF(_xlfn.XLOOKUP(Dico2[[#This Row],[Nom du champ]],[1]!CRInfoSyndic[Donnée],[1]!CRInfoSyndic[Donnée],"",0,1)="","","X")</f>
        <v>#REF!</v>
      </c>
      <c r="X8" s="218" t="e">
        <f>IF(_xlfn.XLOOKUP(Dico2[[#This Row],[Nom du champ]],[1]!Addu[Donnée],[1]!Addu[Donnée],"",0,1)="","","X")</f>
        <v>#REF!</v>
      </c>
      <c r="Y8" s="218" t="e">
        <f>IF(_xlfn.XLOOKUP(Dico2[[#This Row],[Nom du champ]],[1]!CRAddu[Donnée],[1]!CRAddu[Donnée],"",0,1)="","","X")</f>
        <v>#REF!</v>
      </c>
      <c r="Z8" s="218" t="e">
        <f>IF(_xlfn.XLOOKUP(Dico2[[#This Row],[Nom du champ]],[1]!CmdAnn[Donnée],[1]!CmdAnn[Donnée],"",0,1)="","","X")</f>
        <v>#REF!</v>
      </c>
      <c r="AA8" s="218" t="e">
        <f>IF(_xlfn.XLOOKUP(Dico2[[#This Row],[Nom du champ]],[1]!CRAnnu[Donnée],[1]!CRAnnu[Donnée],"",0,1)="","","X")</f>
        <v>#REF!</v>
      </c>
    </row>
    <row r="9" spans="1:27">
      <c r="A9" s="219" t="s">
        <v>372</v>
      </c>
      <c r="B9" s="219" t="s">
        <v>827</v>
      </c>
      <c r="D9" s="218" t="e">
        <f>IF(_xlfn.XLOOKUP(Dico2[[#This Row],[Nom du champ]],[1]!IPE[Donnée],[1]!IPE[Donnée],"",0,1)="","","X")</f>
        <v>#REF!</v>
      </c>
      <c r="E9" s="218" t="e">
        <f>IF(_xlfn.XLOOKUP(Dico2[[#This Row],[Nom du champ]],[1]!CmdPB[Donnée],[1]!CmdPB[Donnée],"",0,1)="","","X")</f>
        <v>#REF!</v>
      </c>
      <c r="F9" s="218" t="e">
        <f>IF(_xlfn.XLOOKUP(Dico2[[#This Row],[Nom du champ]],[1]!ARcmdPB[Donnée],[1]!ARcmdPB[Donnée],"",0,1)="","","X")</f>
        <v>#REF!</v>
      </c>
      <c r="G9" s="218" t="e">
        <f>IF(_xlfn.XLOOKUP(Dico2[[#This Row],[Nom du champ]],[1]!CRcmdPB[Donnée],[1]!CRcmdPB[Donnée],"",0,1)="","","X")</f>
        <v>#REF!</v>
      </c>
      <c r="H9" s="218" t="e">
        <f>IF(_xlfn.XLOOKUP(Dico2[[#This Row],[Nom du champ]],[1]!AnnulationPB[Donnée],[1]!AnnulationPB[Donnée],"",0,1)="","","X")</f>
        <v>#REF!</v>
      </c>
      <c r="I9" s="218" t="e">
        <f>IF(_xlfn.XLOOKUP(Dico2[[#This Row],[Nom du champ]],[1]!ARannulationPB[Donnée],[1]!ARannulationPB[Donnée],"",0,1)="","","X")</f>
        <v>#REF!</v>
      </c>
      <c r="J9" s="218" t="e">
        <f>IF(_xlfn.XLOOKUP(Dico2[[#This Row],[Nom du champ]],[1]!CmdExtU[Donnée],[1]!CmdExtU[Donnée],"",0,1)="","","X")</f>
        <v>#REF!</v>
      </c>
      <c r="K9" s="218" t="e">
        <f>IF(_xlfn.XLOOKUP(Dico2[[#This Row],[Nom du champ]],[1]!ARCmdExtU[Donnée],[1]!ARCmdExtU[Donnée],"",0,1)="","","X")</f>
        <v>#REF!</v>
      </c>
      <c r="L9" s="218" t="e">
        <f>IF(_xlfn.XLOOKUP(Dico2[[#This Row],[Nom du champ]],[1]!CRCmdExtU[Donnée],[1]!CRCmdExtU[Donnée],"",0,1)="","","X")</f>
        <v>#REF!</v>
      </c>
      <c r="M9" s="218" t="e">
        <f>IF(_xlfn.XLOOKUP(Dico2[[#This Row],[Nom du champ]],[1]!CRMad[Donnée],[1]!CRMad[Donnée],"",0,1)="","","X")</f>
        <v>#REF!</v>
      </c>
      <c r="N9" s="218" t="e">
        <f>IF(_xlfn.XLOOKUP(Dico2[[#This Row],[Nom du champ]],[1]!DeltaIPE[Donnée],[1]!DeltaIPE[Donnée],"",0,1)="","","X")</f>
        <v>#REF!</v>
      </c>
      <c r="O9" s="218" t="e">
        <f>IF(_xlfn.XLOOKUP(Dico2[[#This Row],[Nom du champ]],[1]!HistoIPE[Donnée],[1]!HistoIPE[Donnée],"",0,1)="","","X")</f>
        <v>#REF!</v>
      </c>
      <c r="P9" s="218" t="e">
        <f>IF(_xlfn.XLOOKUP(Dico2[[#This Row],[Nom du champ]],[1]!CPN[Donnée],[1]!CPN[Donnée],"",0,1)="","","X")</f>
        <v>#REF!</v>
      </c>
      <c r="Q9" s="218" t="e">
        <f>IF(_xlfn.XLOOKUP(Dico2[[#This Row],[Nom du champ]],[1]!DeltaCPN[Donnée],[1]!DeltaCPN[Donnée],"",0,1)="","","X")</f>
        <v>#REF!</v>
      </c>
      <c r="R9" s="218" t="e">
        <f>IF(_xlfn.XLOOKUP(Dico2[[#This Row],[Nom du champ]],[1]!HistoCPN[Donnée],[1]!HistoCPN[Donnée],"",0,1)="","","X")</f>
        <v>#REF!</v>
      </c>
      <c r="S9" s="218" t="e">
        <f>IF(_xlfn.XLOOKUP(Dico2[[#This Row],[Nom du champ]],[1]!CmdinfoPM[Donnée],[1]!CmdinfoPM[Donnée],"",0,1)="","","X")</f>
        <v>#REF!</v>
      </c>
      <c r="T9" s="218" t="e">
        <f>IF(_xlfn.XLOOKUP(Dico2[[#This Row],[Nom du champ]],[1]!ARCmdInfoPM[Donnée],[1]!ARCmdInfoPM[Donnée],"",0,1)="","","X")</f>
        <v>#REF!</v>
      </c>
      <c r="U9" s="218" t="e">
        <f>IF(_xlfn.XLOOKUP(Dico2[[#This Row],[Nom du champ]],[1]!ARMad[Donnée],[1]!ARMad[Donnée],"",0,1)="","","X")</f>
        <v>#REF!</v>
      </c>
      <c r="V9" s="218" t="e">
        <f>IF(_xlfn.XLOOKUP(Dico2[[#This Row],[Nom du champ]],[1]!NotifPrev[Donnée],[1]!NotifPrev[Donnée],"",0,1)="","","X")</f>
        <v>#REF!</v>
      </c>
      <c r="W9" s="218" t="e">
        <f>IF(_xlfn.XLOOKUP(Dico2[[#This Row],[Nom du champ]],[1]!CRInfoSyndic[Donnée],[1]!CRInfoSyndic[Donnée],"",0,1)="","","X")</f>
        <v>#REF!</v>
      </c>
      <c r="X9" s="218" t="e">
        <f>IF(_xlfn.XLOOKUP(Dico2[[#This Row],[Nom du champ]],[1]!Addu[Donnée],[1]!Addu[Donnée],"",0,1)="","","X")</f>
        <v>#REF!</v>
      </c>
      <c r="Y9" s="218" t="e">
        <f>IF(_xlfn.XLOOKUP(Dico2[[#This Row],[Nom du champ]],[1]!CRAddu[Donnée],[1]!CRAddu[Donnée],"",0,1)="","","X")</f>
        <v>#REF!</v>
      </c>
      <c r="Z9" s="218" t="e">
        <f>IF(_xlfn.XLOOKUP(Dico2[[#This Row],[Nom du champ]],[1]!CmdAnn[Donnée],[1]!CmdAnn[Donnée],"",0,1)="","","X")</f>
        <v>#REF!</v>
      </c>
      <c r="AA9" s="218" t="e">
        <f>IF(_xlfn.XLOOKUP(Dico2[[#This Row],[Nom du champ]],[1]!CRAnnu[Donnée],[1]!CRAnnu[Donnée],"",0,1)="","","X")</f>
        <v>#REF!</v>
      </c>
    </row>
    <row r="10" spans="1:27">
      <c r="A10" s="221" t="s">
        <v>180</v>
      </c>
      <c r="B10" s="221" t="s">
        <v>130</v>
      </c>
      <c r="D10" s="218" t="e">
        <f>IF(_xlfn.XLOOKUP(Dico2[[#This Row],[Nom du champ]],[1]!IPE[Donnée],[1]!IPE[Donnée],"",0,1)="","","X")</f>
        <v>#REF!</v>
      </c>
      <c r="E10" s="218" t="e">
        <f>IF(_xlfn.XLOOKUP(Dico2[[#This Row],[Nom du champ]],[1]!CmdPB[Donnée],[1]!CmdPB[Donnée],"",0,1)="","","X")</f>
        <v>#REF!</v>
      </c>
      <c r="F10" s="218" t="e">
        <f>IF(_xlfn.XLOOKUP(Dico2[[#This Row],[Nom du champ]],[1]!ARcmdPB[Donnée],[1]!ARcmdPB[Donnée],"",0,1)="","","X")</f>
        <v>#REF!</v>
      </c>
      <c r="G10" s="218" t="e">
        <f>IF(_xlfn.XLOOKUP(Dico2[[#This Row],[Nom du champ]],[1]!CRcmdPB[Donnée],[1]!CRcmdPB[Donnée],"",0,1)="","","X")</f>
        <v>#REF!</v>
      </c>
      <c r="H10" s="218" t="e">
        <f>IF(_xlfn.XLOOKUP(Dico2[[#This Row],[Nom du champ]],[1]!AnnulationPB[Donnée],[1]!AnnulationPB[Donnée],"",0,1)="","","X")</f>
        <v>#REF!</v>
      </c>
      <c r="I10" s="218" t="e">
        <f>IF(_xlfn.XLOOKUP(Dico2[[#This Row],[Nom du champ]],[1]!ARannulationPB[Donnée],[1]!ARannulationPB[Donnée],"",0,1)="","","X")</f>
        <v>#REF!</v>
      </c>
      <c r="J10" s="218" t="e">
        <f>IF(_xlfn.XLOOKUP(Dico2[[#This Row],[Nom du champ]],[1]!CmdExtU[Donnée],[1]!CmdExtU[Donnée],"",0,1)="","","X")</f>
        <v>#REF!</v>
      </c>
      <c r="K10" s="218" t="e">
        <f>IF(_xlfn.XLOOKUP(Dico2[[#This Row],[Nom du champ]],[1]!ARCmdExtU[Donnée],[1]!ARCmdExtU[Donnée],"",0,1)="","","X")</f>
        <v>#REF!</v>
      </c>
      <c r="L10" s="218" t="e">
        <f>IF(_xlfn.XLOOKUP(Dico2[[#This Row],[Nom du champ]],[1]!CRCmdExtU[Donnée],[1]!CRCmdExtU[Donnée],"",0,1)="","","X")</f>
        <v>#REF!</v>
      </c>
      <c r="M10" s="218" t="e">
        <f>IF(_xlfn.XLOOKUP(Dico2[[#This Row],[Nom du champ]],[1]!CRMad[Donnée],[1]!CRMad[Donnée],"",0,1)="","","X")</f>
        <v>#REF!</v>
      </c>
      <c r="N10" s="218" t="e">
        <f>IF(_xlfn.XLOOKUP(Dico2[[#This Row],[Nom du champ]],[1]!DeltaIPE[Donnée],[1]!DeltaIPE[Donnée],"",0,1)="","","X")</f>
        <v>#REF!</v>
      </c>
      <c r="O10" s="218" t="e">
        <f>IF(_xlfn.XLOOKUP(Dico2[[#This Row],[Nom du champ]],[1]!HistoIPE[Donnée],[1]!HistoIPE[Donnée],"",0,1)="","","X")</f>
        <v>#REF!</v>
      </c>
      <c r="P10" s="218" t="e">
        <f>IF(_xlfn.XLOOKUP(Dico2[[#This Row],[Nom du champ]],[1]!CPN[Donnée],[1]!CPN[Donnée],"",0,1)="","","X")</f>
        <v>#REF!</v>
      </c>
      <c r="Q10" s="218" t="e">
        <f>IF(_xlfn.XLOOKUP(Dico2[[#This Row],[Nom du champ]],[1]!DeltaCPN[Donnée],[1]!DeltaCPN[Donnée],"",0,1)="","","X")</f>
        <v>#REF!</v>
      </c>
      <c r="R10" s="218" t="e">
        <f>IF(_xlfn.XLOOKUP(Dico2[[#This Row],[Nom du champ]],[1]!HistoCPN[Donnée],[1]!HistoCPN[Donnée],"",0,1)="","","X")</f>
        <v>#REF!</v>
      </c>
      <c r="S10" s="218" t="e">
        <f>IF(_xlfn.XLOOKUP(Dico2[[#This Row],[Nom du champ]],[1]!CmdinfoPM[Donnée],[1]!CmdinfoPM[Donnée],"",0,1)="","","X")</f>
        <v>#REF!</v>
      </c>
      <c r="T10" s="218" t="e">
        <f>IF(_xlfn.XLOOKUP(Dico2[[#This Row],[Nom du champ]],[1]!ARCmdInfoPM[Donnée],[1]!ARCmdInfoPM[Donnée],"",0,1)="","","X")</f>
        <v>#REF!</v>
      </c>
      <c r="U10" s="218" t="e">
        <f>IF(_xlfn.XLOOKUP(Dico2[[#This Row],[Nom du champ]],[1]!ARMad[Donnée],[1]!ARMad[Donnée],"",0,1)="","","X")</f>
        <v>#REF!</v>
      </c>
      <c r="V10" s="218" t="e">
        <f>IF(_xlfn.XLOOKUP(Dico2[[#This Row],[Nom du champ]],[1]!NotifPrev[Donnée],[1]!NotifPrev[Donnée],"",0,1)="","","X")</f>
        <v>#REF!</v>
      </c>
      <c r="W10" s="218" t="e">
        <f>IF(_xlfn.XLOOKUP(Dico2[[#This Row],[Nom du champ]],[1]!CRInfoSyndic[Donnée],[1]!CRInfoSyndic[Donnée],"",0,1)="","","X")</f>
        <v>#REF!</v>
      </c>
      <c r="X10" s="218" t="e">
        <f>IF(_xlfn.XLOOKUP(Dico2[[#This Row],[Nom du champ]],[1]!Addu[Donnée],[1]!Addu[Donnée],"",0,1)="","","X")</f>
        <v>#REF!</v>
      </c>
      <c r="Y10" s="218" t="e">
        <f>IF(_xlfn.XLOOKUP(Dico2[[#This Row],[Nom du champ]],[1]!CRAddu[Donnée],[1]!CRAddu[Donnée],"",0,1)="","","X")</f>
        <v>#REF!</v>
      </c>
      <c r="Z10" s="218" t="e">
        <f>IF(_xlfn.XLOOKUP(Dico2[[#This Row],[Nom du champ]],[1]!CmdAnn[Donnée],[1]!CmdAnn[Donnée],"",0,1)="","","X")</f>
        <v>#REF!</v>
      </c>
      <c r="AA10" s="218" t="e">
        <f>IF(_xlfn.XLOOKUP(Dico2[[#This Row],[Nom du champ]],[1]!CRAnnu[Donnée],[1]!CRAnnu[Donnée],"",0,1)="","","X")</f>
        <v>#REF!</v>
      </c>
    </row>
    <row r="11" spans="1:27">
      <c r="A11" s="211" t="s">
        <v>441</v>
      </c>
      <c r="B11" s="211" t="s">
        <v>42</v>
      </c>
      <c r="D11" s="218" t="e">
        <f>IF(_xlfn.XLOOKUP(Dico2[[#This Row],[Nom du champ]],[1]!IPE[Donnée],[1]!IPE[Donnée],"",0,1)="","","X")</f>
        <v>#REF!</v>
      </c>
      <c r="E11" s="218" t="e">
        <f>IF(_xlfn.XLOOKUP(Dico2[[#This Row],[Nom du champ]],[1]!CmdPB[Donnée],[1]!CmdPB[Donnée],"",0,1)="","","X")</f>
        <v>#REF!</v>
      </c>
      <c r="F11" s="218" t="e">
        <f>IF(_xlfn.XLOOKUP(Dico2[[#This Row],[Nom du champ]],[1]!ARcmdPB[Donnée],[1]!ARcmdPB[Donnée],"",0,1)="","","X")</f>
        <v>#REF!</v>
      </c>
      <c r="G11" s="218" t="e">
        <f>IF(_xlfn.XLOOKUP(Dico2[[#This Row],[Nom du champ]],[1]!CRcmdPB[Donnée],[1]!CRcmdPB[Donnée],"",0,1)="","","X")</f>
        <v>#REF!</v>
      </c>
      <c r="H11" s="218" t="e">
        <f>IF(_xlfn.XLOOKUP(Dico2[[#This Row],[Nom du champ]],[1]!AnnulationPB[Donnée],[1]!AnnulationPB[Donnée],"",0,1)="","","X")</f>
        <v>#REF!</v>
      </c>
      <c r="I11" s="218" t="e">
        <f>IF(_xlfn.XLOOKUP(Dico2[[#This Row],[Nom du champ]],[1]!ARannulationPB[Donnée],[1]!ARannulationPB[Donnée],"",0,1)="","","X")</f>
        <v>#REF!</v>
      </c>
      <c r="J11" s="218" t="e">
        <f>IF(_xlfn.XLOOKUP(Dico2[[#This Row],[Nom du champ]],[1]!CmdExtU[Donnée],[1]!CmdExtU[Donnée],"",0,1)="","","X")</f>
        <v>#REF!</v>
      </c>
      <c r="K11" s="218" t="e">
        <f>IF(_xlfn.XLOOKUP(Dico2[[#This Row],[Nom du champ]],[1]!ARCmdExtU[Donnée],[1]!ARCmdExtU[Donnée],"",0,1)="","","X")</f>
        <v>#REF!</v>
      </c>
      <c r="L11" s="218" t="e">
        <f>IF(_xlfn.XLOOKUP(Dico2[[#This Row],[Nom du champ]],[1]!CRCmdExtU[Donnée],[1]!CRCmdExtU[Donnée],"",0,1)="","","X")</f>
        <v>#REF!</v>
      </c>
      <c r="M11" s="218" t="e">
        <f>IF(_xlfn.XLOOKUP(Dico2[[#This Row],[Nom du champ]],[1]!CRMad[Donnée],[1]!CRMad[Donnée],"",0,1)="","","X")</f>
        <v>#REF!</v>
      </c>
      <c r="N11" s="218" t="e">
        <f>IF(_xlfn.XLOOKUP(Dico2[[#This Row],[Nom du champ]],[1]!DeltaIPE[Donnée],[1]!DeltaIPE[Donnée],"",0,1)="","","X")</f>
        <v>#REF!</v>
      </c>
      <c r="O11" s="218" t="e">
        <f>IF(_xlfn.XLOOKUP(Dico2[[#This Row],[Nom du champ]],[1]!HistoIPE[Donnée],[1]!HistoIPE[Donnée],"",0,1)="","","X")</f>
        <v>#REF!</v>
      </c>
      <c r="P11" s="218" t="e">
        <f>IF(_xlfn.XLOOKUP(Dico2[[#This Row],[Nom du champ]],[1]!CPN[Donnée],[1]!CPN[Donnée],"",0,1)="","","X")</f>
        <v>#REF!</v>
      </c>
      <c r="Q11" s="218" t="e">
        <f>IF(_xlfn.XLOOKUP(Dico2[[#This Row],[Nom du champ]],[1]!DeltaCPN[Donnée],[1]!DeltaCPN[Donnée],"",0,1)="","","X")</f>
        <v>#REF!</v>
      </c>
      <c r="R11" s="218" t="e">
        <f>IF(_xlfn.XLOOKUP(Dico2[[#This Row],[Nom du champ]],[1]!HistoCPN[Donnée],[1]!HistoCPN[Donnée],"",0,1)="","","X")</f>
        <v>#REF!</v>
      </c>
      <c r="S11" s="218" t="e">
        <f>IF(_xlfn.XLOOKUP(Dico2[[#This Row],[Nom du champ]],[1]!CmdinfoPM[Donnée],[1]!CmdinfoPM[Donnée],"",0,1)="","","X")</f>
        <v>#REF!</v>
      </c>
      <c r="T11" s="218" t="e">
        <f>IF(_xlfn.XLOOKUP(Dico2[[#This Row],[Nom du champ]],[1]!ARCmdInfoPM[Donnée],[1]!ARCmdInfoPM[Donnée],"",0,1)="","","X")</f>
        <v>#REF!</v>
      </c>
      <c r="U11" s="218" t="e">
        <f>IF(_xlfn.XLOOKUP(Dico2[[#This Row],[Nom du champ]],[1]!ARMad[Donnée],[1]!ARMad[Donnée],"",0,1)="","","X")</f>
        <v>#REF!</v>
      </c>
      <c r="V11" s="218" t="e">
        <f>IF(_xlfn.XLOOKUP(Dico2[[#This Row],[Nom du champ]],[1]!NotifPrev[Donnée],[1]!NotifPrev[Donnée],"",0,1)="","","X")</f>
        <v>#REF!</v>
      </c>
      <c r="W11" s="218" t="e">
        <f>IF(_xlfn.XLOOKUP(Dico2[[#This Row],[Nom du champ]],[1]!CRInfoSyndic[Donnée],[1]!CRInfoSyndic[Donnée],"",0,1)="","","X")</f>
        <v>#REF!</v>
      </c>
      <c r="X11" s="218" t="e">
        <f>IF(_xlfn.XLOOKUP(Dico2[[#This Row],[Nom du champ]],[1]!Addu[Donnée],[1]!Addu[Donnée],"",0,1)="","","X")</f>
        <v>#REF!</v>
      </c>
      <c r="Y11" s="218" t="e">
        <f>IF(_xlfn.XLOOKUP(Dico2[[#This Row],[Nom du champ]],[1]!CRAddu[Donnée],[1]!CRAddu[Donnée],"",0,1)="","","X")</f>
        <v>#REF!</v>
      </c>
      <c r="Z11" s="218" t="e">
        <f>IF(_xlfn.XLOOKUP(Dico2[[#This Row],[Nom du champ]],[1]!CmdAnn[Donnée],[1]!CmdAnn[Donnée],"",0,1)="","","X")</f>
        <v>#REF!</v>
      </c>
      <c r="AA11" s="218" t="e">
        <f>IF(_xlfn.XLOOKUP(Dico2[[#This Row],[Nom du champ]],[1]!CRAnnu[Donnée],[1]!CRAnnu[Donnée],"",0,1)="","","X")</f>
        <v>#REF!</v>
      </c>
    </row>
    <row r="12" spans="1:27">
      <c r="A12" s="211" t="s">
        <v>379</v>
      </c>
      <c r="B12" s="210" t="s">
        <v>574</v>
      </c>
      <c r="D12" s="218" t="e">
        <f>IF(_xlfn.XLOOKUP(Dico2[[#This Row],[Nom du champ]],[1]!IPE[Donnée],[1]!IPE[Donnée],"",0,1)="","","X")</f>
        <v>#REF!</v>
      </c>
      <c r="E12" s="218" t="e">
        <f>IF(_xlfn.XLOOKUP(Dico2[[#This Row],[Nom du champ]],[1]!CmdPB[Donnée],[1]!CmdPB[Donnée],"",0,1)="","","X")</f>
        <v>#REF!</v>
      </c>
      <c r="F12" s="218" t="e">
        <f>IF(_xlfn.XLOOKUP(Dico2[[#This Row],[Nom du champ]],[1]!ARcmdPB[Donnée],[1]!ARcmdPB[Donnée],"",0,1)="","","X")</f>
        <v>#REF!</v>
      </c>
      <c r="G12" s="218" t="e">
        <f>IF(_xlfn.XLOOKUP(Dico2[[#This Row],[Nom du champ]],[1]!CRcmdPB[Donnée],[1]!CRcmdPB[Donnée],"",0,1)="","","X")</f>
        <v>#REF!</v>
      </c>
      <c r="H12" s="218" t="e">
        <f>IF(_xlfn.XLOOKUP(Dico2[[#This Row],[Nom du champ]],[1]!AnnulationPB[Donnée],[1]!AnnulationPB[Donnée],"",0,1)="","","X")</f>
        <v>#REF!</v>
      </c>
      <c r="I12" s="218" t="e">
        <f>IF(_xlfn.XLOOKUP(Dico2[[#This Row],[Nom du champ]],[1]!ARannulationPB[Donnée],[1]!ARannulationPB[Donnée],"",0,1)="","","X")</f>
        <v>#REF!</v>
      </c>
      <c r="J12" s="218" t="e">
        <f>IF(_xlfn.XLOOKUP(Dico2[[#This Row],[Nom du champ]],[1]!CmdExtU[Donnée],[1]!CmdExtU[Donnée],"",0,1)="","","X")</f>
        <v>#REF!</v>
      </c>
      <c r="K12" s="218" t="e">
        <f>IF(_xlfn.XLOOKUP(Dico2[[#This Row],[Nom du champ]],[1]!ARCmdExtU[Donnée],[1]!ARCmdExtU[Donnée],"",0,1)="","","X")</f>
        <v>#REF!</v>
      </c>
      <c r="L12" s="218" t="e">
        <f>IF(_xlfn.XLOOKUP(Dico2[[#This Row],[Nom du champ]],[1]!CRCmdExtU[Donnée],[1]!CRCmdExtU[Donnée],"",0,1)="","","X")</f>
        <v>#REF!</v>
      </c>
      <c r="M12" s="218" t="e">
        <f>IF(_xlfn.XLOOKUP(Dico2[[#This Row],[Nom du champ]],[1]!CRMad[Donnée],[1]!CRMad[Donnée],"",0,1)="","","X")</f>
        <v>#REF!</v>
      </c>
      <c r="N12" s="218" t="e">
        <f>IF(_xlfn.XLOOKUP(Dico2[[#This Row],[Nom du champ]],[1]!DeltaIPE[Donnée],[1]!DeltaIPE[Donnée],"",0,1)="","","X")</f>
        <v>#REF!</v>
      </c>
      <c r="O12" s="218" t="e">
        <f>IF(_xlfn.XLOOKUP(Dico2[[#This Row],[Nom du champ]],[1]!HistoIPE[Donnée],[1]!HistoIPE[Donnée],"",0,1)="","","X")</f>
        <v>#REF!</v>
      </c>
      <c r="P12" s="218" t="e">
        <f>IF(_xlfn.XLOOKUP(Dico2[[#This Row],[Nom du champ]],[1]!CPN[Donnée],[1]!CPN[Donnée],"",0,1)="","","X")</f>
        <v>#REF!</v>
      </c>
      <c r="Q12" s="218" t="e">
        <f>IF(_xlfn.XLOOKUP(Dico2[[#This Row],[Nom du champ]],[1]!DeltaCPN[Donnée],[1]!DeltaCPN[Donnée],"",0,1)="","","X")</f>
        <v>#REF!</v>
      </c>
      <c r="R12" s="218" t="e">
        <f>IF(_xlfn.XLOOKUP(Dico2[[#This Row],[Nom du champ]],[1]!HistoCPN[Donnée],[1]!HistoCPN[Donnée],"",0,1)="","","X")</f>
        <v>#REF!</v>
      </c>
      <c r="S12" s="218" t="e">
        <f>IF(_xlfn.XLOOKUP(Dico2[[#This Row],[Nom du champ]],[1]!CmdinfoPM[Donnée],[1]!CmdinfoPM[Donnée],"",0,1)="","","X")</f>
        <v>#REF!</v>
      </c>
      <c r="T12" s="218" t="e">
        <f>IF(_xlfn.XLOOKUP(Dico2[[#This Row],[Nom du champ]],[1]!ARCmdInfoPM[Donnée],[1]!ARCmdInfoPM[Donnée],"",0,1)="","","X")</f>
        <v>#REF!</v>
      </c>
      <c r="U12" s="218" t="e">
        <f>IF(_xlfn.XLOOKUP(Dico2[[#This Row],[Nom du champ]],[1]!ARMad[Donnée],[1]!ARMad[Donnée],"",0,1)="","","X")</f>
        <v>#REF!</v>
      </c>
      <c r="V12" s="218" t="e">
        <f>IF(_xlfn.XLOOKUP(Dico2[[#This Row],[Nom du champ]],[1]!NotifPrev[Donnée],[1]!NotifPrev[Donnée],"",0,1)="","","X")</f>
        <v>#REF!</v>
      </c>
      <c r="W12" s="218" t="e">
        <f>IF(_xlfn.XLOOKUP(Dico2[[#This Row],[Nom du champ]],[1]!CRInfoSyndic[Donnée],[1]!CRInfoSyndic[Donnée],"",0,1)="","","X")</f>
        <v>#REF!</v>
      </c>
      <c r="X12" s="218" t="e">
        <f>IF(_xlfn.XLOOKUP(Dico2[[#This Row],[Nom du champ]],[1]!Addu[Donnée],[1]!Addu[Donnée],"",0,1)="","","X")</f>
        <v>#REF!</v>
      </c>
      <c r="Y12" s="218" t="e">
        <f>IF(_xlfn.XLOOKUP(Dico2[[#This Row],[Nom du champ]],[1]!CRAddu[Donnée],[1]!CRAddu[Donnée],"",0,1)="","","X")</f>
        <v>#REF!</v>
      </c>
      <c r="Z12" s="218" t="e">
        <f>IF(_xlfn.XLOOKUP(Dico2[[#This Row],[Nom du champ]],[1]!CmdAnn[Donnée],[1]!CmdAnn[Donnée],"",0,1)="","","X")</f>
        <v>#REF!</v>
      </c>
      <c r="AA12" s="218" t="e">
        <f>IF(_xlfn.XLOOKUP(Dico2[[#This Row],[Nom du champ]],[1]!CRAnnu[Donnée],[1]!CRAnnu[Donnée],"",0,1)="","","X")</f>
        <v>#REF!</v>
      </c>
    </row>
    <row r="13" spans="1:27">
      <c r="A13" s="211" t="s">
        <v>380</v>
      </c>
      <c r="B13" s="210" t="s">
        <v>574</v>
      </c>
      <c r="D13" s="218" t="e">
        <f>IF(_xlfn.XLOOKUP(Dico2[[#This Row],[Nom du champ]],[1]!IPE[Donnée],[1]!IPE[Donnée],"",0,1)="","","X")</f>
        <v>#REF!</v>
      </c>
      <c r="E13" s="218" t="e">
        <f>IF(_xlfn.XLOOKUP(Dico2[[#This Row],[Nom du champ]],[1]!CmdPB[Donnée],[1]!CmdPB[Donnée],"",0,1)="","","X")</f>
        <v>#REF!</v>
      </c>
      <c r="F13" s="218" t="e">
        <f>IF(_xlfn.XLOOKUP(Dico2[[#This Row],[Nom du champ]],[1]!ARcmdPB[Donnée],[1]!ARcmdPB[Donnée],"",0,1)="","","X")</f>
        <v>#REF!</v>
      </c>
      <c r="G13" s="218" t="e">
        <f>IF(_xlfn.XLOOKUP(Dico2[[#This Row],[Nom du champ]],[1]!CRcmdPB[Donnée],[1]!CRcmdPB[Donnée],"",0,1)="","","X")</f>
        <v>#REF!</v>
      </c>
      <c r="H13" s="218" t="e">
        <f>IF(_xlfn.XLOOKUP(Dico2[[#This Row],[Nom du champ]],[1]!AnnulationPB[Donnée],[1]!AnnulationPB[Donnée],"",0,1)="","","X")</f>
        <v>#REF!</v>
      </c>
      <c r="I13" s="218" t="e">
        <f>IF(_xlfn.XLOOKUP(Dico2[[#This Row],[Nom du champ]],[1]!ARannulationPB[Donnée],[1]!ARannulationPB[Donnée],"",0,1)="","","X")</f>
        <v>#REF!</v>
      </c>
      <c r="J13" s="218" t="e">
        <f>IF(_xlfn.XLOOKUP(Dico2[[#This Row],[Nom du champ]],[1]!CmdExtU[Donnée],[1]!CmdExtU[Donnée],"",0,1)="","","X")</f>
        <v>#REF!</v>
      </c>
      <c r="K13" s="218" t="e">
        <f>IF(_xlfn.XLOOKUP(Dico2[[#This Row],[Nom du champ]],[1]!ARCmdExtU[Donnée],[1]!ARCmdExtU[Donnée],"",0,1)="","","X")</f>
        <v>#REF!</v>
      </c>
      <c r="L13" s="218" t="e">
        <f>IF(_xlfn.XLOOKUP(Dico2[[#This Row],[Nom du champ]],[1]!CRCmdExtU[Donnée],[1]!CRCmdExtU[Donnée],"",0,1)="","","X")</f>
        <v>#REF!</v>
      </c>
      <c r="M13" s="218" t="e">
        <f>IF(_xlfn.XLOOKUP(Dico2[[#This Row],[Nom du champ]],[1]!CRMad[Donnée],[1]!CRMad[Donnée],"",0,1)="","","X")</f>
        <v>#REF!</v>
      </c>
      <c r="N13" s="218" t="e">
        <f>IF(_xlfn.XLOOKUP(Dico2[[#This Row],[Nom du champ]],[1]!DeltaIPE[Donnée],[1]!DeltaIPE[Donnée],"",0,1)="","","X")</f>
        <v>#REF!</v>
      </c>
      <c r="O13" s="218" t="e">
        <f>IF(_xlfn.XLOOKUP(Dico2[[#This Row],[Nom du champ]],[1]!HistoIPE[Donnée],[1]!HistoIPE[Donnée],"",0,1)="","","X")</f>
        <v>#REF!</v>
      </c>
      <c r="P13" s="218" t="e">
        <f>IF(_xlfn.XLOOKUP(Dico2[[#This Row],[Nom du champ]],[1]!CPN[Donnée],[1]!CPN[Donnée],"",0,1)="","","X")</f>
        <v>#REF!</v>
      </c>
      <c r="Q13" s="218" t="e">
        <f>IF(_xlfn.XLOOKUP(Dico2[[#This Row],[Nom du champ]],[1]!DeltaCPN[Donnée],[1]!DeltaCPN[Donnée],"",0,1)="","","X")</f>
        <v>#REF!</v>
      </c>
      <c r="R13" s="218" t="e">
        <f>IF(_xlfn.XLOOKUP(Dico2[[#This Row],[Nom du champ]],[1]!HistoCPN[Donnée],[1]!HistoCPN[Donnée],"",0,1)="","","X")</f>
        <v>#REF!</v>
      </c>
      <c r="S13" s="218" t="e">
        <f>IF(_xlfn.XLOOKUP(Dico2[[#This Row],[Nom du champ]],[1]!CmdinfoPM[Donnée],[1]!CmdinfoPM[Donnée],"",0,1)="","","X")</f>
        <v>#REF!</v>
      </c>
      <c r="T13" s="218" t="e">
        <f>IF(_xlfn.XLOOKUP(Dico2[[#This Row],[Nom du champ]],[1]!ARCmdInfoPM[Donnée],[1]!ARCmdInfoPM[Donnée],"",0,1)="","","X")</f>
        <v>#REF!</v>
      </c>
      <c r="U13" s="218" t="e">
        <f>IF(_xlfn.XLOOKUP(Dico2[[#This Row],[Nom du champ]],[1]!ARMad[Donnée],[1]!ARMad[Donnée],"",0,1)="","","X")</f>
        <v>#REF!</v>
      </c>
      <c r="V13" s="218" t="e">
        <f>IF(_xlfn.XLOOKUP(Dico2[[#This Row],[Nom du champ]],[1]!NotifPrev[Donnée],[1]!NotifPrev[Donnée],"",0,1)="","","X")</f>
        <v>#REF!</v>
      </c>
      <c r="W13" s="218" t="e">
        <f>IF(_xlfn.XLOOKUP(Dico2[[#This Row],[Nom du champ]],[1]!CRInfoSyndic[Donnée],[1]!CRInfoSyndic[Donnée],"",0,1)="","","X")</f>
        <v>#REF!</v>
      </c>
      <c r="X13" s="218" t="e">
        <f>IF(_xlfn.XLOOKUP(Dico2[[#This Row],[Nom du champ]],[1]!Addu[Donnée],[1]!Addu[Donnée],"",0,1)="","","X")</f>
        <v>#REF!</v>
      </c>
      <c r="Y13" s="218" t="e">
        <f>IF(_xlfn.XLOOKUP(Dico2[[#This Row],[Nom du champ]],[1]!CRAddu[Donnée],[1]!CRAddu[Donnée],"",0,1)="","","X")</f>
        <v>#REF!</v>
      </c>
      <c r="Z13" s="218" t="e">
        <f>IF(_xlfn.XLOOKUP(Dico2[[#This Row],[Nom du champ]],[1]!CmdAnn[Donnée],[1]!CmdAnn[Donnée],"",0,1)="","","X")</f>
        <v>#REF!</v>
      </c>
      <c r="AA13" s="218" t="e">
        <f>IF(_xlfn.XLOOKUP(Dico2[[#This Row],[Nom du champ]],[1]!CRAnnu[Donnée],[1]!CRAnnu[Donnée],"",0,1)="","","X")</f>
        <v>#REF!</v>
      </c>
    </row>
    <row r="14" spans="1:27">
      <c r="A14" s="211" t="s">
        <v>381</v>
      </c>
      <c r="B14" s="210" t="s">
        <v>574</v>
      </c>
      <c r="D14" s="218" t="e">
        <f>IF(_xlfn.XLOOKUP(Dico2[[#This Row],[Nom du champ]],[1]!IPE[Donnée],[1]!IPE[Donnée],"",0,1)="","","X")</f>
        <v>#REF!</v>
      </c>
      <c r="E14" s="218" t="e">
        <f>IF(_xlfn.XLOOKUP(Dico2[[#This Row],[Nom du champ]],[1]!CmdPB[Donnée],[1]!CmdPB[Donnée],"",0,1)="","","X")</f>
        <v>#REF!</v>
      </c>
      <c r="F14" s="218" t="e">
        <f>IF(_xlfn.XLOOKUP(Dico2[[#This Row],[Nom du champ]],[1]!ARcmdPB[Donnée],[1]!ARcmdPB[Donnée],"",0,1)="","","X")</f>
        <v>#REF!</v>
      </c>
      <c r="G14" s="218" t="e">
        <f>IF(_xlfn.XLOOKUP(Dico2[[#This Row],[Nom du champ]],[1]!CRcmdPB[Donnée],[1]!CRcmdPB[Donnée],"",0,1)="","","X")</f>
        <v>#REF!</v>
      </c>
      <c r="H14" s="218" t="e">
        <f>IF(_xlfn.XLOOKUP(Dico2[[#This Row],[Nom du champ]],[1]!AnnulationPB[Donnée],[1]!AnnulationPB[Donnée],"",0,1)="","","X")</f>
        <v>#REF!</v>
      </c>
      <c r="I14" s="218" t="e">
        <f>IF(_xlfn.XLOOKUP(Dico2[[#This Row],[Nom du champ]],[1]!ARannulationPB[Donnée],[1]!ARannulationPB[Donnée],"",0,1)="","","X")</f>
        <v>#REF!</v>
      </c>
      <c r="J14" s="218" t="e">
        <f>IF(_xlfn.XLOOKUP(Dico2[[#This Row],[Nom du champ]],[1]!CmdExtU[Donnée],[1]!CmdExtU[Donnée],"",0,1)="","","X")</f>
        <v>#REF!</v>
      </c>
      <c r="K14" s="218" t="e">
        <f>IF(_xlfn.XLOOKUP(Dico2[[#This Row],[Nom du champ]],[1]!ARCmdExtU[Donnée],[1]!ARCmdExtU[Donnée],"",0,1)="","","X")</f>
        <v>#REF!</v>
      </c>
      <c r="L14" s="218" t="e">
        <f>IF(_xlfn.XLOOKUP(Dico2[[#This Row],[Nom du champ]],[1]!CRCmdExtU[Donnée],[1]!CRCmdExtU[Donnée],"",0,1)="","","X")</f>
        <v>#REF!</v>
      </c>
      <c r="M14" s="218" t="e">
        <f>IF(_xlfn.XLOOKUP(Dico2[[#This Row],[Nom du champ]],[1]!CRMad[Donnée],[1]!CRMad[Donnée],"",0,1)="","","X")</f>
        <v>#REF!</v>
      </c>
      <c r="N14" s="218" t="e">
        <f>IF(_xlfn.XLOOKUP(Dico2[[#This Row],[Nom du champ]],[1]!DeltaIPE[Donnée],[1]!DeltaIPE[Donnée],"",0,1)="","","X")</f>
        <v>#REF!</v>
      </c>
      <c r="O14" s="218" t="e">
        <f>IF(_xlfn.XLOOKUP(Dico2[[#This Row],[Nom du champ]],[1]!HistoIPE[Donnée],[1]!HistoIPE[Donnée],"",0,1)="","","X")</f>
        <v>#REF!</v>
      </c>
      <c r="P14" s="218" t="e">
        <f>IF(_xlfn.XLOOKUP(Dico2[[#This Row],[Nom du champ]],[1]!CPN[Donnée],[1]!CPN[Donnée],"",0,1)="","","X")</f>
        <v>#REF!</v>
      </c>
      <c r="Q14" s="218" t="e">
        <f>IF(_xlfn.XLOOKUP(Dico2[[#This Row],[Nom du champ]],[1]!DeltaCPN[Donnée],[1]!DeltaCPN[Donnée],"",0,1)="","","X")</f>
        <v>#REF!</v>
      </c>
      <c r="R14" s="218" t="e">
        <f>IF(_xlfn.XLOOKUP(Dico2[[#This Row],[Nom du champ]],[1]!HistoCPN[Donnée],[1]!HistoCPN[Donnée],"",0,1)="","","X")</f>
        <v>#REF!</v>
      </c>
      <c r="S14" s="218" t="e">
        <f>IF(_xlfn.XLOOKUP(Dico2[[#This Row],[Nom du champ]],[1]!CmdinfoPM[Donnée],[1]!CmdinfoPM[Donnée],"",0,1)="","","X")</f>
        <v>#REF!</v>
      </c>
      <c r="T14" s="218" t="e">
        <f>IF(_xlfn.XLOOKUP(Dico2[[#This Row],[Nom du champ]],[1]!ARCmdInfoPM[Donnée],[1]!ARCmdInfoPM[Donnée],"",0,1)="","","X")</f>
        <v>#REF!</v>
      </c>
      <c r="U14" s="218" t="e">
        <f>IF(_xlfn.XLOOKUP(Dico2[[#This Row],[Nom du champ]],[1]!ARMad[Donnée],[1]!ARMad[Donnée],"",0,1)="","","X")</f>
        <v>#REF!</v>
      </c>
      <c r="V14" s="218" t="e">
        <f>IF(_xlfn.XLOOKUP(Dico2[[#This Row],[Nom du champ]],[1]!NotifPrev[Donnée],[1]!NotifPrev[Donnée],"",0,1)="","","X")</f>
        <v>#REF!</v>
      </c>
      <c r="W14" s="218" t="e">
        <f>IF(_xlfn.XLOOKUP(Dico2[[#This Row],[Nom du champ]],[1]!CRInfoSyndic[Donnée],[1]!CRInfoSyndic[Donnée],"",0,1)="","","X")</f>
        <v>#REF!</v>
      </c>
      <c r="X14" s="218" t="e">
        <f>IF(_xlfn.XLOOKUP(Dico2[[#This Row],[Nom du champ]],[1]!Addu[Donnée],[1]!Addu[Donnée],"",0,1)="","","X")</f>
        <v>#REF!</v>
      </c>
      <c r="Y14" s="218" t="e">
        <f>IF(_xlfn.XLOOKUP(Dico2[[#This Row],[Nom du champ]],[1]!CRAddu[Donnée],[1]!CRAddu[Donnée],"",0,1)="","","X")</f>
        <v>#REF!</v>
      </c>
      <c r="Z14" s="218" t="e">
        <f>IF(_xlfn.XLOOKUP(Dico2[[#This Row],[Nom du champ]],[1]!CmdAnn[Donnée],[1]!CmdAnn[Donnée],"",0,1)="","","X")</f>
        <v>#REF!</v>
      </c>
      <c r="AA14" s="218" t="e">
        <f>IF(_xlfn.XLOOKUP(Dico2[[#This Row],[Nom du champ]],[1]!CRAnnu[Donnée],[1]!CRAnnu[Donnée],"",0,1)="","","X")</f>
        <v>#REF!</v>
      </c>
    </row>
    <row r="15" spans="1:27">
      <c r="A15" s="211" t="s">
        <v>690</v>
      </c>
      <c r="B15" s="210" t="s">
        <v>300</v>
      </c>
      <c r="D15" s="218" t="e">
        <f>IF(_xlfn.XLOOKUP(Dico2[[#This Row],[Nom du champ]],[1]!IPE[Donnée],[1]!IPE[Donnée],"",0,1)="","","X")</f>
        <v>#REF!</v>
      </c>
      <c r="E15" s="218" t="e">
        <f>IF(_xlfn.XLOOKUP(Dico2[[#This Row],[Nom du champ]],[1]!CmdPB[Donnée],[1]!CmdPB[Donnée],"",0,1)="","","X")</f>
        <v>#REF!</v>
      </c>
      <c r="F15" s="218" t="e">
        <f>IF(_xlfn.XLOOKUP(Dico2[[#This Row],[Nom du champ]],[1]!ARcmdPB[Donnée],[1]!ARcmdPB[Donnée],"",0,1)="","","X")</f>
        <v>#REF!</v>
      </c>
      <c r="G15" s="218" t="e">
        <f>IF(_xlfn.XLOOKUP(Dico2[[#This Row],[Nom du champ]],[1]!CRcmdPB[Donnée],[1]!CRcmdPB[Donnée],"",0,1)="","","X")</f>
        <v>#REF!</v>
      </c>
      <c r="H15" s="218" t="e">
        <f>IF(_xlfn.XLOOKUP(Dico2[[#This Row],[Nom du champ]],[1]!AnnulationPB[Donnée],[1]!AnnulationPB[Donnée],"",0,1)="","","X")</f>
        <v>#REF!</v>
      </c>
      <c r="I15" s="218" t="e">
        <f>IF(_xlfn.XLOOKUP(Dico2[[#This Row],[Nom du champ]],[1]!ARannulationPB[Donnée],[1]!ARannulationPB[Donnée],"",0,1)="","","X")</f>
        <v>#REF!</v>
      </c>
      <c r="J15" s="218" t="e">
        <f>IF(_xlfn.XLOOKUP(Dico2[[#This Row],[Nom du champ]],[1]!CmdExtU[Donnée],[1]!CmdExtU[Donnée],"",0,1)="","","X")</f>
        <v>#REF!</v>
      </c>
      <c r="K15" s="218" t="e">
        <f>IF(_xlfn.XLOOKUP(Dico2[[#This Row],[Nom du champ]],[1]!ARCmdExtU[Donnée],[1]!ARCmdExtU[Donnée],"",0,1)="","","X")</f>
        <v>#REF!</v>
      </c>
      <c r="L15" s="218" t="e">
        <f>IF(_xlfn.XLOOKUP(Dico2[[#This Row],[Nom du champ]],[1]!CRCmdExtU[Donnée],[1]!CRCmdExtU[Donnée],"",0,1)="","","X")</f>
        <v>#REF!</v>
      </c>
      <c r="M15" s="218" t="e">
        <f>IF(_xlfn.XLOOKUP(Dico2[[#This Row],[Nom du champ]],[1]!CRMad[Donnée],[1]!CRMad[Donnée],"",0,1)="","","X")</f>
        <v>#REF!</v>
      </c>
      <c r="N15" s="218" t="e">
        <f>IF(_xlfn.XLOOKUP(Dico2[[#This Row],[Nom du champ]],[1]!DeltaIPE[Donnée],[1]!DeltaIPE[Donnée],"",0,1)="","","X")</f>
        <v>#REF!</v>
      </c>
      <c r="O15" s="218" t="e">
        <f>IF(_xlfn.XLOOKUP(Dico2[[#This Row],[Nom du champ]],[1]!HistoIPE[Donnée],[1]!HistoIPE[Donnée],"",0,1)="","","X")</f>
        <v>#REF!</v>
      </c>
      <c r="P15" s="218" t="e">
        <f>IF(_xlfn.XLOOKUP(Dico2[[#This Row],[Nom du champ]],[1]!CPN[Donnée],[1]!CPN[Donnée],"",0,1)="","","X")</f>
        <v>#REF!</v>
      </c>
      <c r="Q15" s="218" t="e">
        <f>IF(_xlfn.XLOOKUP(Dico2[[#This Row],[Nom du champ]],[1]!DeltaCPN[Donnée],[1]!DeltaCPN[Donnée],"",0,1)="","","X")</f>
        <v>#REF!</v>
      </c>
      <c r="R15" s="218" t="e">
        <f>IF(_xlfn.XLOOKUP(Dico2[[#This Row],[Nom du champ]],[1]!HistoCPN[Donnée],[1]!HistoCPN[Donnée],"",0,1)="","","X")</f>
        <v>#REF!</v>
      </c>
      <c r="S15" s="218" t="e">
        <f>IF(_xlfn.XLOOKUP(Dico2[[#This Row],[Nom du champ]],[1]!CmdinfoPM[Donnée],[1]!CmdinfoPM[Donnée],"",0,1)="","","X")</f>
        <v>#REF!</v>
      </c>
      <c r="T15" s="218" t="e">
        <f>IF(_xlfn.XLOOKUP(Dico2[[#This Row],[Nom du champ]],[1]!ARCmdInfoPM[Donnée],[1]!ARCmdInfoPM[Donnée],"",0,1)="","","X")</f>
        <v>#REF!</v>
      </c>
      <c r="U15" s="218" t="e">
        <f>IF(_xlfn.XLOOKUP(Dico2[[#This Row],[Nom du champ]],[1]!ARMad[Donnée],[1]!ARMad[Donnée],"",0,1)="","","X")</f>
        <v>#REF!</v>
      </c>
      <c r="V15" s="218" t="e">
        <f>IF(_xlfn.XLOOKUP(Dico2[[#This Row],[Nom du champ]],[1]!NotifPrev[Donnée],[1]!NotifPrev[Donnée],"",0,1)="","","X")</f>
        <v>#REF!</v>
      </c>
      <c r="W15" s="218" t="e">
        <f>IF(_xlfn.XLOOKUP(Dico2[[#This Row],[Nom du champ]],[1]!CRInfoSyndic[Donnée],[1]!CRInfoSyndic[Donnée],"",0,1)="","","X")</f>
        <v>#REF!</v>
      </c>
      <c r="X15" s="218" t="e">
        <f>IF(_xlfn.XLOOKUP(Dico2[[#This Row],[Nom du champ]],[1]!Addu[Donnée],[1]!Addu[Donnée],"",0,1)="","","X")</f>
        <v>#REF!</v>
      </c>
      <c r="Y15" s="218" t="e">
        <f>IF(_xlfn.XLOOKUP(Dico2[[#This Row],[Nom du champ]],[1]!CRAddu[Donnée],[1]!CRAddu[Donnée],"",0,1)="","","X")</f>
        <v>#REF!</v>
      </c>
      <c r="Z15" s="218" t="e">
        <f>IF(_xlfn.XLOOKUP(Dico2[[#This Row],[Nom du champ]],[1]!CmdAnn[Donnée],[1]!CmdAnn[Donnée],"",0,1)="","","X")</f>
        <v>#REF!</v>
      </c>
      <c r="AA15" s="218" t="e">
        <f>IF(_xlfn.XLOOKUP(Dico2[[#This Row],[Nom du champ]],[1]!CRAnnu[Donnée],[1]!CRAnnu[Donnée],"",0,1)="","","X")</f>
        <v>#REF!</v>
      </c>
    </row>
    <row r="16" spans="1:27">
      <c r="A16" s="211" t="s">
        <v>691</v>
      </c>
      <c r="B16" s="210" t="s">
        <v>300</v>
      </c>
      <c r="D16" s="218" t="e">
        <f>IF(_xlfn.XLOOKUP(Dico2[[#This Row],[Nom du champ]],[1]!IPE[Donnée],[1]!IPE[Donnée],"",0,1)="","","X")</f>
        <v>#REF!</v>
      </c>
      <c r="E16" s="218" t="e">
        <f>IF(_xlfn.XLOOKUP(Dico2[[#This Row],[Nom du champ]],[1]!CmdPB[Donnée],[1]!CmdPB[Donnée],"",0,1)="","","X")</f>
        <v>#REF!</v>
      </c>
      <c r="F16" s="218" t="e">
        <f>IF(_xlfn.XLOOKUP(Dico2[[#This Row],[Nom du champ]],[1]!ARcmdPB[Donnée],[1]!ARcmdPB[Donnée],"",0,1)="","","X")</f>
        <v>#REF!</v>
      </c>
      <c r="G16" s="218" t="e">
        <f>IF(_xlfn.XLOOKUP(Dico2[[#This Row],[Nom du champ]],[1]!CRcmdPB[Donnée],[1]!CRcmdPB[Donnée],"",0,1)="","","X")</f>
        <v>#REF!</v>
      </c>
      <c r="H16" s="218" t="e">
        <f>IF(_xlfn.XLOOKUP(Dico2[[#This Row],[Nom du champ]],[1]!AnnulationPB[Donnée],[1]!AnnulationPB[Donnée],"",0,1)="","","X")</f>
        <v>#REF!</v>
      </c>
      <c r="I16" s="218" t="e">
        <f>IF(_xlfn.XLOOKUP(Dico2[[#This Row],[Nom du champ]],[1]!ARannulationPB[Donnée],[1]!ARannulationPB[Donnée],"",0,1)="","","X")</f>
        <v>#REF!</v>
      </c>
      <c r="J16" s="218" t="e">
        <f>IF(_xlfn.XLOOKUP(Dico2[[#This Row],[Nom du champ]],[1]!CmdExtU[Donnée],[1]!CmdExtU[Donnée],"",0,1)="","","X")</f>
        <v>#REF!</v>
      </c>
      <c r="K16" s="218" t="e">
        <f>IF(_xlfn.XLOOKUP(Dico2[[#This Row],[Nom du champ]],[1]!ARCmdExtU[Donnée],[1]!ARCmdExtU[Donnée],"",0,1)="","","X")</f>
        <v>#REF!</v>
      </c>
      <c r="L16" s="218" t="e">
        <f>IF(_xlfn.XLOOKUP(Dico2[[#This Row],[Nom du champ]],[1]!CRCmdExtU[Donnée],[1]!CRCmdExtU[Donnée],"",0,1)="","","X")</f>
        <v>#REF!</v>
      </c>
      <c r="M16" s="218" t="e">
        <f>IF(_xlfn.XLOOKUP(Dico2[[#This Row],[Nom du champ]],[1]!CRMad[Donnée],[1]!CRMad[Donnée],"",0,1)="","","X")</f>
        <v>#REF!</v>
      </c>
      <c r="N16" s="218" t="e">
        <f>IF(_xlfn.XLOOKUP(Dico2[[#This Row],[Nom du champ]],[1]!DeltaIPE[Donnée],[1]!DeltaIPE[Donnée],"",0,1)="","","X")</f>
        <v>#REF!</v>
      </c>
      <c r="O16" s="218" t="e">
        <f>IF(_xlfn.XLOOKUP(Dico2[[#This Row],[Nom du champ]],[1]!HistoIPE[Donnée],[1]!HistoIPE[Donnée],"",0,1)="","","X")</f>
        <v>#REF!</v>
      </c>
      <c r="P16" s="218" t="e">
        <f>IF(_xlfn.XLOOKUP(Dico2[[#This Row],[Nom du champ]],[1]!CPN[Donnée],[1]!CPN[Donnée],"",0,1)="","","X")</f>
        <v>#REF!</v>
      </c>
      <c r="Q16" s="218" t="e">
        <f>IF(_xlfn.XLOOKUP(Dico2[[#This Row],[Nom du champ]],[1]!DeltaCPN[Donnée],[1]!DeltaCPN[Donnée],"",0,1)="","","X")</f>
        <v>#REF!</v>
      </c>
      <c r="R16" s="218" t="e">
        <f>IF(_xlfn.XLOOKUP(Dico2[[#This Row],[Nom du champ]],[1]!HistoCPN[Donnée],[1]!HistoCPN[Donnée],"",0,1)="","","X")</f>
        <v>#REF!</v>
      </c>
      <c r="S16" s="218" t="e">
        <f>IF(_xlfn.XLOOKUP(Dico2[[#This Row],[Nom du champ]],[1]!CmdinfoPM[Donnée],[1]!CmdinfoPM[Donnée],"",0,1)="","","X")</f>
        <v>#REF!</v>
      </c>
      <c r="T16" s="218" t="e">
        <f>IF(_xlfn.XLOOKUP(Dico2[[#This Row],[Nom du champ]],[1]!ARCmdInfoPM[Donnée],[1]!ARCmdInfoPM[Donnée],"",0,1)="","","X")</f>
        <v>#REF!</v>
      </c>
      <c r="U16" s="218" t="e">
        <f>IF(_xlfn.XLOOKUP(Dico2[[#This Row],[Nom du champ]],[1]!ARMad[Donnée],[1]!ARMad[Donnée],"",0,1)="","","X")</f>
        <v>#REF!</v>
      </c>
      <c r="V16" s="218" t="e">
        <f>IF(_xlfn.XLOOKUP(Dico2[[#This Row],[Nom du champ]],[1]!NotifPrev[Donnée],[1]!NotifPrev[Donnée],"",0,1)="","","X")</f>
        <v>#REF!</v>
      </c>
      <c r="W16" s="218" t="e">
        <f>IF(_xlfn.XLOOKUP(Dico2[[#This Row],[Nom du champ]],[1]!CRInfoSyndic[Donnée],[1]!CRInfoSyndic[Donnée],"",0,1)="","","X")</f>
        <v>#REF!</v>
      </c>
      <c r="X16" s="218" t="e">
        <f>IF(_xlfn.XLOOKUP(Dico2[[#This Row],[Nom du champ]],[1]!Addu[Donnée],[1]!Addu[Donnée],"",0,1)="","","X")</f>
        <v>#REF!</v>
      </c>
      <c r="Y16" s="218" t="e">
        <f>IF(_xlfn.XLOOKUP(Dico2[[#This Row],[Nom du champ]],[1]!CRAddu[Donnée],[1]!CRAddu[Donnée],"",0,1)="","","X")</f>
        <v>#REF!</v>
      </c>
      <c r="Z16" s="218" t="e">
        <f>IF(_xlfn.XLOOKUP(Dico2[[#This Row],[Nom du champ]],[1]!CmdAnn[Donnée],[1]!CmdAnn[Donnée],"",0,1)="","","X")</f>
        <v>#REF!</v>
      </c>
      <c r="AA16" s="218" t="e">
        <f>IF(_xlfn.XLOOKUP(Dico2[[#This Row],[Nom du champ]],[1]!CRAnnu[Donnée],[1]!CRAnnu[Donnée],"",0,1)="","","X")</f>
        <v>#REF!</v>
      </c>
    </row>
    <row r="17" spans="1:27">
      <c r="A17" s="211" t="s">
        <v>692</v>
      </c>
      <c r="B17" s="210" t="s">
        <v>300</v>
      </c>
      <c r="D17" s="218" t="e">
        <f>IF(_xlfn.XLOOKUP(Dico2[[#This Row],[Nom du champ]],[1]!IPE[Donnée],[1]!IPE[Donnée],"",0,1)="","","X")</f>
        <v>#REF!</v>
      </c>
      <c r="E17" s="218" t="e">
        <f>IF(_xlfn.XLOOKUP(Dico2[[#This Row],[Nom du champ]],[1]!CmdPB[Donnée],[1]!CmdPB[Donnée],"",0,1)="","","X")</f>
        <v>#REF!</v>
      </c>
      <c r="F17" s="218" t="e">
        <f>IF(_xlfn.XLOOKUP(Dico2[[#This Row],[Nom du champ]],[1]!ARcmdPB[Donnée],[1]!ARcmdPB[Donnée],"",0,1)="","","X")</f>
        <v>#REF!</v>
      </c>
      <c r="G17" s="218" t="e">
        <f>IF(_xlfn.XLOOKUP(Dico2[[#This Row],[Nom du champ]],[1]!CRcmdPB[Donnée],[1]!CRcmdPB[Donnée],"",0,1)="","","X")</f>
        <v>#REF!</v>
      </c>
      <c r="H17" s="218" t="e">
        <f>IF(_xlfn.XLOOKUP(Dico2[[#This Row],[Nom du champ]],[1]!AnnulationPB[Donnée],[1]!AnnulationPB[Donnée],"",0,1)="","","X")</f>
        <v>#REF!</v>
      </c>
      <c r="I17" s="218" t="e">
        <f>IF(_xlfn.XLOOKUP(Dico2[[#This Row],[Nom du champ]],[1]!ARannulationPB[Donnée],[1]!ARannulationPB[Donnée],"",0,1)="","","X")</f>
        <v>#REF!</v>
      </c>
      <c r="J17" s="218" t="e">
        <f>IF(_xlfn.XLOOKUP(Dico2[[#This Row],[Nom du champ]],[1]!CmdExtU[Donnée],[1]!CmdExtU[Donnée],"",0,1)="","","X")</f>
        <v>#REF!</v>
      </c>
      <c r="K17" s="218" t="e">
        <f>IF(_xlfn.XLOOKUP(Dico2[[#This Row],[Nom du champ]],[1]!ARCmdExtU[Donnée],[1]!ARCmdExtU[Donnée],"",0,1)="","","X")</f>
        <v>#REF!</v>
      </c>
      <c r="L17" s="218" t="e">
        <f>IF(_xlfn.XLOOKUP(Dico2[[#This Row],[Nom du champ]],[1]!CRCmdExtU[Donnée],[1]!CRCmdExtU[Donnée],"",0,1)="","","X")</f>
        <v>#REF!</v>
      </c>
      <c r="M17" s="218" t="e">
        <f>IF(_xlfn.XLOOKUP(Dico2[[#This Row],[Nom du champ]],[1]!CRMad[Donnée],[1]!CRMad[Donnée],"",0,1)="","","X")</f>
        <v>#REF!</v>
      </c>
      <c r="N17" s="218" t="e">
        <f>IF(_xlfn.XLOOKUP(Dico2[[#This Row],[Nom du champ]],[1]!DeltaIPE[Donnée],[1]!DeltaIPE[Donnée],"",0,1)="","","X")</f>
        <v>#REF!</v>
      </c>
      <c r="O17" s="218" t="e">
        <f>IF(_xlfn.XLOOKUP(Dico2[[#This Row],[Nom du champ]],[1]!HistoIPE[Donnée],[1]!HistoIPE[Donnée],"",0,1)="","","X")</f>
        <v>#REF!</v>
      </c>
      <c r="P17" s="218" t="e">
        <f>IF(_xlfn.XLOOKUP(Dico2[[#This Row],[Nom du champ]],[1]!CPN[Donnée],[1]!CPN[Donnée],"",0,1)="","","X")</f>
        <v>#REF!</v>
      </c>
      <c r="Q17" s="218" t="e">
        <f>IF(_xlfn.XLOOKUP(Dico2[[#This Row],[Nom du champ]],[1]!DeltaCPN[Donnée],[1]!DeltaCPN[Donnée],"",0,1)="","","X")</f>
        <v>#REF!</v>
      </c>
      <c r="R17" s="218" t="e">
        <f>IF(_xlfn.XLOOKUP(Dico2[[#This Row],[Nom du champ]],[1]!HistoCPN[Donnée],[1]!HistoCPN[Donnée],"",0,1)="","","X")</f>
        <v>#REF!</v>
      </c>
      <c r="S17" s="218" t="e">
        <f>IF(_xlfn.XLOOKUP(Dico2[[#This Row],[Nom du champ]],[1]!CmdinfoPM[Donnée],[1]!CmdinfoPM[Donnée],"",0,1)="","","X")</f>
        <v>#REF!</v>
      </c>
      <c r="T17" s="218" t="e">
        <f>IF(_xlfn.XLOOKUP(Dico2[[#This Row],[Nom du champ]],[1]!ARCmdInfoPM[Donnée],[1]!ARCmdInfoPM[Donnée],"",0,1)="","","X")</f>
        <v>#REF!</v>
      </c>
      <c r="U17" s="218" t="e">
        <f>IF(_xlfn.XLOOKUP(Dico2[[#This Row],[Nom du champ]],[1]!ARMad[Donnée],[1]!ARMad[Donnée],"",0,1)="","","X")</f>
        <v>#REF!</v>
      </c>
      <c r="V17" s="218" t="e">
        <f>IF(_xlfn.XLOOKUP(Dico2[[#This Row],[Nom du champ]],[1]!NotifPrev[Donnée],[1]!NotifPrev[Donnée],"",0,1)="","","X")</f>
        <v>#REF!</v>
      </c>
      <c r="W17" s="218" t="e">
        <f>IF(_xlfn.XLOOKUP(Dico2[[#This Row],[Nom du champ]],[1]!CRInfoSyndic[Donnée],[1]!CRInfoSyndic[Donnée],"",0,1)="","","X")</f>
        <v>#REF!</v>
      </c>
      <c r="X17" s="218" t="e">
        <f>IF(_xlfn.XLOOKUP(Dico2[[#This Row],[Nom du champ]],[1]!Addu[Donnée],[1]!Addu[Donnée],"",0,1)="","","X")</f>
        <v>#REF!</v>
      </c>
      <c r="Y17" s="218" t="e">
        <f>IF(_xlfn.XLOOKUP(Dico2[[#This Row],[Nom du champ]],[1]!CRAddu[Donnée],[1]!CRAddu[Donnée],"",0,1)="","","X")</f>
        <v>#REF!</v>
      </c>
      <c r="Z17" s="218" t="e">
        <f>IF(_xlfn.XLOOKUP(Dico2[[#This Row],[Nom du champ]],[1]!CmdAnn[Donnée],[1]!CmdAnn[Donnée],"",0,1)="","","X")</f>
        <v>#REF!</v>
      </c>
      <c r="AA17" s="218" t="e">
        <f>IF(_xlfn.XLOOKUP(Dico2[[#This Row],[Nom du champ]],[1]!CRAnnu[Donnée],[1]!CRAnnu[Donnée],"",0,1)="","","X")</f>
        <v>#REF!</v>
      </c>
    </row>
    <row r="18" spans="1:27">
      <c r="A18" s="211" t="s">
        <v>693</v>
      </c>
      <c r="B18" s="210" t="s">
        <v>300</v>
      </c>
      <c r="D18" s="218" t="e">
        <f>IF(_xlfn.XLOOKUP(Dico2[[#This Row],[Nom du champ]],[1]!IPE[Donnée],[1]!IPE[Donnée],"",0,1)="","","X")</f>
        <v>#REF!</v>
      </c>
      <c r="E18" s="218" t="e">
        <f>IF(_xlfn.XLOOKUP(Dico2[[#This Row],[Nom du champ]],[1]!CmdPB[Donnée],[1]!CmdPB[Donnée],"",0,1)="","","X")</f>
        <v>#REF!</v>
      </c>
      <c r="F18" s="218" t="e">
        <f>IF(_xlfn.XLOOKUP(Dico2[[#This Row],[Nom du champ]],[1]!ARcmdPB[Donnée],[1]!ARcmdPB[Donnée],"",0,1)="","","X")</f>
        <v>#REF!</v>
      </c>
      <c r="G18" s="218" t="e">
        <f>IF(_xlfn.XLOOKUP(Dico2[[#This Row],[Nom du champ]],[1]!CRcmdPB[Donnée],[1]!CRcmdPB[Donnée],"",0,1)="","","X")</f>
        <v>#REF!</v>
      </c>
      <c r="H18" s="218" t="e">
        <f>IF(_xlfn.XLOOKUP(Dico2[[#This Row],[Nom du champ]],[1]!AnnulationPB[Donnée],[1]!AnnulationPB[Donnée],"",0,1)="","","X")</f>
        <v>#REF!</v>
      </c>
      <c r="I18" s="218" t="e">
        <f>IF(_xlfn.XLOOKUP(Dico2[[#This Row],[Nom du champ]],[1]!ARannulationPB[Donnée],[1]!ARannulationPB[Donnée],"",0,1)="","","X")</f>
        <v>#REF!</v>
      </c>
      <c r="J18" s="218" t="e">
        <f>IF(_xlfn.XLOOKUP(Dico2[[#This Row],[Nom du champ]],[1]!CmdExtU[Donnée],[1]!CmdExtU[Donnée],"",0,1)="","","X")</f>
        <v>#REF!</v>
      </c>
      <c r="K18" s="218" t="e">
        <f>IF(_xlfn.XLOOKUP(Dico2[[#This Row],[Nom du champ]],[1]!ARCmdExtU[Donnée],[1]!ARCmdExtU[Donnée],"",0,1)="","","X")</f>
        <v>#REF!</v>
      </c>
      <c r="L18" s="218" t="e">
        <f>IF(_xlfn.XLOOKUP(Dico2[[#This Row],[Nom du champ]],[1]!CRCmdExtU[Donnée],[1]!CRCmdExtU[Donnée],"",0,1)="","","X")</f>
        <v>#REF!</v>
      </c>
      <c r="M18" s="218" t="e">
        <f>IF(_xlfn.XLOOKUP(Dico2[[#This Row],[Nom du champ]],[1]!CRMad[Donnée],[1]!CRMad[Donnée],"",0,1)="","","X")</f>
        <v>#REF!</v>
      </c>
      <c r="N18" s="218" t="e">
        <f>IF(_xlfn.XLOOKUP(Dico2[[#This Row],[Nom du champ]],[1]!DeltaIPE[Donnée],[1]!DeltaIPE[Donnée],"",0,1)="","","X")</f>
        <v>#REF!</v>
      </c>
      <c r="O18" s="218" t="e">
        <f>IF(_xlfn.XLOOKUP(Dico2[[#This Row],[Nom du champ]],[1]!HistoIPE[Donnée],[1]!HistoIPE[Donnée],"",0,1)="","","X")</f>
        <v>#REF!</v>
      </c>
      <c r="P18" s="218" t="e">
        <f>IF(_xlfn.XLOOKUP(Dico2[[#This Row],[Nom du champ]],[1]!CPN[Donnée],[1]!CPN[Donnée],"",0,1)="","","X")</f>
        <v>#REF!</v>
      </c>
      <c r="Q18" s="218" t="e">
        <f>IF(_xlfn.XLOOKUP(Dico2[[#This Row],[Nom du champ]],[1]!DeltaCPN[Donnée],[1]!DeltaCPN[Donnée],"",0,1)="","","X")</f>
        <v>#REF!</v>
      </c>
      <c r="R18" s="218" t="e">
        <f>IF(_xlfn.XLOOKUP(Dico2[[#This Row],[Nom du champ]],[1]!HistoCPN[Donnée],[1]!HistoCPN[Donnée],"",0,1)="","","X")</f>
        <v>#REF!</v>
      </c>
      <c r="S18" s="218" t="e">
        <f>IF(_xlfn.XLOOKUP(Dico2[[#This Row],[Nom du champ]],[1]!CmdinfoPM[Donnée],[1]!CmdinfoPM[Donnée],"",0,1)="","","X")</f>
        <v>#REF!</v>
      </c>
      <c r="T18" s="218" t="e">
        <f>IF(_xlfn.XLOOKUP(Dico2[[#This Row],[Nom du champ]],[1]!ARCmdInfoPM[Donnée],[1]!ARCmdInfoPM[Donnée],"",0,1)="","","X")</f>
        <v>#REF!</v>
      </c>
      <c r="U18" s="218" t="e">
        <f>IF(_xlfn.XLOOKUP(Dico2[[#This Row],[Nom du champ]],[1]!ARMad[Donnée],[1]!ARMad[Donnée],"",0,1)="","","X")</f>
        <v>#REF!</v>
      </c>
      <c r="V18" s="218" t="e">
        <f>IF(_xlfn.XLOOKUP(Dico2[[#This Row],[Nom du champ]],[1]!NotifPrev[Donnée],[1]!NotifPrev[Donnée],"",0,1)="","","X")</f>
        <v>#REF!</v>
      </c>
      <c r="W18" s="218" t="e">
        <f>IF(_xlfn.XLOOKUP(Dico2[[#This Row],[Nom du champ]],[1]!CRInfoSyndic[Donnée],[1]!CRInfoSyndic[Donnée],"",0,1)="","","X")</f>
        <v>#REF!</v>
      </c>
      <c r="X18" s="218" t="e">
        <f>IF(_xlfn.XLOOKUP(Dico2[[#This Row],[Nom du champ]],[1]!Addu[Donnée],[1]!Addu[Donnée],"",0,1)="","","X")</f>
        <v>#REF!</v>
      </c>
      <c r="Y18" s="218" t="e">
        <f>IF(_xlfn.XLOOKUP(Dico2[[#This Row],[Nom du champ]],[1]!CRAddu[Donnée],[1]!CRAddu[Donnée],"",0,1)="","","X")</f>
        <v>#REF!</v>
      </c>
      <c r="Z18" s="218" t="e">
        <f>IF(_xlfn.XLOOKUP(Dico2[[#This Row],[Nom du champ]],[1]!CmdAnn[Donnée],[1]!CmdAnn[Donnée],"",0,1)="","","X")</f>
        <v>#REF!</v>
      </c>
      <c r="AA18" s="218" t="e">
        <f>IF(_xlfn.XLOOKUP(Dico2[[#This Row],[Nom du champ]],[1]!CRAnnu[Donnée],[1]!CRAnnu[Donnée],"",0,1)="","","X")</f>
        <v>#REF!</v>
      </c>
    </row>
    <row r="19" spans="1:27">
      <c r="A19" s="211" t="s">
        <v>746</v>
      </c>
      <c r="B19" s="210" t="s">
        <v>300</v>
      </c>
      <c r="D19" s="218" t="e">
        <f>IF(_xlfn.XLOOKUP(Dico2[[#This Row],[Nom du champ]],[1]!IPE[Donnée],[1]!IPE[Donnée],"",0,1)="","","X")</f>
        <v>#REF!</v>
      </c>
      <c r="E19" s="218" t="e">
        <f>IF(_xlfn.XLOOKUP(Dico2[[#This Row],[Nom du champ]],[1]!CmdPB[Donnée],[1]!CmdPB[Donnée],"",0,1)="","","X")</f>
        <v>#REF!</v>
      </c>
      <c r="F19" s="218" t="e">
        <f>IF(_xlfn.XLOOKUP(Dico2[[#This Row],[Nom du champ]],[1]!ARcmdPB[Donnée],[1]!ARcmdPB[Donnée],"",0,1)="","","X")</f>
        <v>#REF!</v>
      </c>
      <c r="G19" s="218" t="e">
        <f>IF(_xlfn.XLOOKUP(Dico2[[#This Row],[Nom du champ]],[1]!CRcmdPB[Donnée],[1]!CRcmdPB[Donnée],"",0,1)="","","X")</f>
        <v>#REF!</v>
      </c>
      <c r="H19" s="218" t="e">
        <f>IF(_xlfn.XLOOKUP(Dico2[[#This Row],[Nom du champ]],[1]!AnnulationPB[Donnée],[1]!AnnulationPB[Donnée],"",0,1)="","","X")</f>
        <v>#REF!</v>
      </c>
      <c r="I19" s="218" t="e">
        <f>IF(_xlfn.XLOOKUP(Dico2[[#This Row],[Nom du champ]],[1]!ARannulationPB[Donnée],[1]!ARannulationPB[Donnée],"",0,1)="","","X")</f>
        <v>#REF!</v>
      </c>
      <c r="J19" s="218" t="e">
        <f>IF(_xlfn.XLOOKUP(Dico2[[#This Row],[Nom du champ]],[1]!CmdExtU[Donnée],[1]!CmdExtU[Donnée],"",0,1)="","","X")</f>
        <v>#REF!</v>
      </c>
      <c r="K19" s="218" t="e">
        <f>IF(_xlfn.XLOOKUP(Dico2[[#This Row],[Nom du champ]],[1]!ARCmdExtU[Donnée],[1]!ARCmdExtU[Donnée],"",0,1)="","","X")</f>
        <v>#REF!</v>
      </c>
      <c r="L19" s="218" t="e">
        <f>IF(_xlfn.XLOOKUP(Dico2[[#This Row],[Nom du champ]],[1]!CRCmdExtU[Donnée],[1]!CRCmdExtU[Donnée],"",0,1)="","","X")</f>
        <v>#REF!</v>
      </c>
      <c r="M19" s="218" t="e">
        <f>IF(_xlfn.XLOOKUP(Dico2[[#This Row],[Nom du champ]],[1]!CRMad[Donnée],[1]!CRMad[Donnée],"",0,1)="","","X")</f>
        <v>#REF!</v>
      </c>
      <c r="N19" s="218" t="e">
        <f>IF(_xlfn.XLOOKUP(Dico2[[#This Row],[Nom du champ]],[1]!DeltaIPE[Donnée],[1]!DeltaIPE[Donnée],"",0,1)="","","X")</f>
        <v>#REF!</v>
      </c>
      <c r="O19" s="218" t="e">
        <f>IF(_xlfn.XLOOKUP(Dico2[[#This Row],[Nom du champ]],[1]!HistoIPE[Donnée],[1]!HistoIPE[Donnée],"",0,1)="","","X")</f>
        <v>#REF!</v>
      </c>
      <c r="P19" s="218" t="e">
        <f>IF(_xlfn.XLOOKUP(Dico2[[#This Row],[Nom du champ]],[1]!CPN[Donnée],[1]!CPN[Donnée],"",0,1)="","","X")</f>
        <v>#REF!</v>
      </c>
      <c r="Q19" s="218" t="e">
        <f>IF(_xlfn.XLOOKUP(Dico2[[#This Row],[Nom du champ]],[1]!DeltaCPN[Donnée],[1]!DeltaCPN[Donnée],"",0,1)="","","X")</f>
        <v>#REF!</v>
      </c>
      <c r="R19" s="218" t="e">
        <f>IF(_xlfn.XLOOKUP(Dico2[[#This Row],[Nom du champ]],[1]!HistoCPN[Donnée],[1]!HistoCPN[Donnée],"",0,1)="","","X")</f>
        <v>#REF!</v>
      </c>
      <c r="S19" s="218" t="e">
        <f>IF(_xlfn.XLOOKUP(Dico2[[#This Row],[Nom du champ]],[1]!CmdinfoPM[Donnée],[1]!CmdinfoPM[Donnée],"",0,1)="","","X")</f>
        <v>#REF!</v>
      </c>
      <c r="T19" s="218" t="e">
        <f>IF(_xlfn.XLOOKUP(Dico2[[#This Row],[Nom du champ]],[1]!ARCmdInfoPM[Donnée],[1]!ARCmdInfoPM[Donnée],"",0,1)="","","X")</f>
        <v>#REF!</v>
      </c>
      <c r="U19" s="218" t="e">
        <f>IF(_xlfn.XLOOKUP(Dico2[[#This Row],[Nom du champ]],[1]!ARMad[Donnée],[1]!ARMad[Donnée],"",0,1)="","","X")</f>
        <v>#REF!</v>
      </c>
      <c r="V19" s="218" t="e">
        <f>IF(_xlfn.XLOOKUP(Dico2[[#This Row],[Nom du champ]],[1]!NotifPrev[Donnée],[1]!NotifPrev[Donnée],"",0,1)="","","X")</f>
        <v>#REF!</v>
      </c>
      <c r="W19" s="218" t="e">
        <f>IF(_xlfn.XLOOKUP(Dico2[[#This Row],[Nom du champ]],[1]!CRInfoSyndic[Donnée],[1]!CRInfoSyndic[Donnée],"",0,1)="","","X")</f>
        <v>#REF!</v>
      </c>
      <c r="X19" s="218" t="e">
        <f>IF(_xlfn.XLOOKUP(Dico2[[#This Row],[Nom du champ]],[1]!Addu[Donnée],[1]!Addu[Donnée],"",0,1)="","","X")</f>
        <v>#REF!</v>
      </c>
      <c r="Y19" s="218" t="e">
        <f>IF(_xlfn.XLOOKUP(Dico2[[#This Row],[Nom du champ]],[1]!CRAddu[Donnée],[1]!CRAddu[Donnée],"",0,1)="","","X")</f>
        <v>#REF!</v>
      </c>
      <c r="Z19" s="218" t="e">
        <f>IF(_xlfn.XLOOKUP(Dico2[[#This Row],[Nom du champ]],[1]!CmdAnn[Donnée],[1]!CmdAnn[Donnée],"",0,1)="","","X")</f>
        <v>#REF!</v>
      </c>
      <c r="AA19" s="218" t="e">
        <f>IF(_xlfn.XLOOKUP(Dico2[[#This Row],[Nom du champ]],[1]!CRAnnu[Donnée],[1]!CRAnnu[Donnée],"",0,1)="","","X")</f>
        <v>#REF!</v>
      </c>
    </row>
    <row r="20" spans="1:27">
      <c r="A20" s="212" t="s">
        <v>267</v>
      </c>
      <c r="B20" s="211" t="s">
        <v>268</v>
      </c>
      <c r="D20" s="218" t="e">
        <f>IF(_xlfn.XLOOKUP(Dico2[[#This Row],[Nom du champ]],[1]!IPE[Donnée],[1]!IPE[Donnée],"",0,1)="","","X")</f>
        <v>#REF!</v>
      </c>
      <c r="E20" s="218" t="e">
        <f>IF(_xlfn.XLOOKUP(Dico2[[#This Row],[Nom du champ]],[1]!CmdPB[Donnée],[1]!CmdPB[Donnée],"",0,1)="","","X")</f>
        <v>#REF!</v>
      </c>
      <c r="F20" s="218" t="e">
        <f>IF(_xlfn.XLOOKUP(Dico2[[#This Row],[Nom du champ]],[1]!ARcmdPB[Donnée],[1]!ARcmdPB[Donnée],"",0,1)="","","X")</f>
        <v>#REF!</v>
      </c>
      <c r="G20" s="218" t="e">
        <f>IF(_xlfn.XLOOKUP(Dico2[[#This Row],[Nom du champ]],[1]!CRcmdPB[Donnée],[1]!CRcmdPB[Donnée],"",0,1)="","","X")</f>
        <v>#REF!</v>
      </c>
      <c r="H20" s="218" t="e">
        <f>IF(_xlfn.XLOOKUP(Dico2[[#This Row],[Nom du champ]],[1]!AnnulationPB[Donnée],[1]!AnnulationPB[Donnée],"",0,1)="","","X")</f>
        <v>#REF!</v>
      </c>
      <c r="I20" s="218" t="e">
        <f>IF(_xlfn.XLOOKUP(Dico2[[#This Row],[Nom du champ]],[1]!ARannulationPB[Donnée],[1]!ARannulationPB[Donnée],"",0,1)="","","X")</f>
        <v>#REF!</v>
      </c>
      <c r="J20" s="218" t="e">
        <f>IF(_xlfn.XLOOKUP(Dico2[[#This Row],[Nom du champ]],[1]!CmdExtU[Donnée],[1]!CmdExtU[Donnée],"",0,1)="","","X")</f>
        <v>#REF!</v>
      </c>
      <c r="K20" s="218" t="e">
        <f>IF(_xlfn.XLOOKUP(Dico2[[#This Row],[Nom du champ]],[1]!ARCmdExtU[Donnée],[1]!ARCmdExtU[Donnée],"",0,1)="","","X")</f>
        <v>#REF!</v>
      </c>
      <c r="L20" s="218" t="e">
        <f>IF(_xlfn.XLOOKUP(Dico2[[#This Row],[Nom du champ]],[1]!CRCmdExtU[Donnée],[1]!CRCmdExtU[Donnée],"",0,1)="","","X")</f>
        <v>#REF!</v>
      </c>
      <c r="M20" s="218" t="e">
        <f>IF(_xlfn.XLOOKUP(Dico2[[#This Row],[Nom du champ]],[1]!CRMad[Donnée],[1]!CRMad[Donnée],"",0,1)="","","X")</f>
        <v>#REF!</v>
      </c>
      <c r="N20" s="218" t="e">
        <f>IF(_xlfn.XLOOKUP(Dico2[[#This Row],[Nom du champ]],[1]!DeltaIPE[Donnée],[1]!DeltaIPE[Donnée],"",0,1)="","","X")</f>
        <v>#REF!</v>
      </c>
      <c r="O20" s="218" t="e">
        <f>IF(_xlfn.XLOOKUP(Dico2[[#This Row],[Nom du champ]],[1]!HistoIPE[Donnée],[1]!HistoIPE[Donnée],"",0,1)="","","X")</f>
        <v>#REF!</v>
      </c>
      <c r="P20" s="218" t="e">
        <f>IF(_xlfn.XLOOKUP(Dico2[[#This Row],[Nom du champ]],[1]!CPN[Donnée],[1]!CPN[Donnée],"",0,1)="","","X")</f>
        <v>#REF!</v>
      </c>
      <c r="Q20" s="218" t="e">
        <f>IF(_xlfn.XLOOKUP(Dico2[[#This Row],[Nom du champ]],[1]!DeltaCPN[Donnée],[1]!DeltaCPN[Donnée],"",0,1)="","","X")</f>
        <v>#REF!</v>
      </c>
      <c r="R20" s="218" t="e">
        <f>IF(_xlfn.XLOOKUP(Dico2[[#This Row],[Nom du champ]],[1]!HistoCPN[Donnée],[1]!HistoCPN[Donnée],"",0,1)="","","X")</f>
        <v>#REF!</v>
      </c>
      <c r="S20" s="218" t="e">
        <f>IF(_xlfn.XLOOKUP(Dico2[[#This Row],[Nom du champ]],[1]!CmdinfoPM[Donnée],[1]!CmdinfoPM[Donnée],"",0,1)="","","X")</f>
        <v>#REF!</v>
      </c>
      <c r="T20" s="218" t="e">
        <f>IF(_xlfn.XLOOKUP(Dico2[[#This Row],[Nom du champ]],[1]!ARCmdInfoPM[Donnée],[1]!ARCmdInfoPM[Donnée],"",0,1)="","","X")</f>
        <v>#REF!</v>
      </c>
      <c r="U20" s="218" t="e">
        <f>IF(_xlfn.XLOOKUP(Dico2[[#This Row],[Nom du champ]],[1]!ARMad[Donnée],[1]!ARMad[Donnée],"",0,1)="","","X")</f>
        <v>#REF!</v>
      </c>
      <c r="V20" s="218" t="e">
        <f>IF(_xlfn.XLOOKUP(Dico2[[#This Row],[Nom du champ]],[1]!NotifPrev[Donnée],[1]!NotifPrev[Donnée],"",0,1)="","","X")</f>
        <v>#REF!</v>
      </c>
      <c r="W20" s="218" t="e">
        <f>IF(_xlfn.XLOOKUP(Dico2[[#This Row],[Nom du champ]],[1]!CRInfoSyndic[Donnée],[1]!CRInfoSyndic[Donnée],"",0,1)="","","X")</f>
        <v>#REF!</v>
      </c>
      <c r="X20" s="218" t="e">
        <f>IF(_xlfn.XLOOKUP(Dico2[[#This Row],[Nom du champ]],[1]!Addu[Donnée],[1]!Addu[Donnée],"",0,1)="","","X")</f>
        <v>#REF!</v>
      </c>
      <c r="Y20" s="218" t="e">
        <f>IF(_xlfn.XLOOKUP(Dico2[[#This Row],[Nom du champ]],[1]!CRAddu[Donnée],[1]!CRAddu[Donnée],"",0,1)="","","X")</f>
        <v>#REF!</v>
      </c>
      <c r="Z20" s="218" t="e">
        <f>IF(_xlfn.XLOOKUP(Dico2[[#This Row],[Nom du champ]],[1]!CmdAnn[Donnée],[1]!CmdAnn[Donnée],"",0,1)="","","X")</f>
        <v>#REF!</v>
      </c>
      <c r="AA20" s="218" t="e">
        <f>IF(_xlfn.XLOOKUP(Dico2[[#This Row],[Nom du champ]],[1]!CRAnnu[Donnée],[1]!CRAnnu[Donnée],"",0,1)="","","X")</f>
        <v>#REF!</v>
      </c>
    </row>
    <row r="21" spans="1:27">
      <c r="A21" s="220" t="s">
        <v>167</v>
      </c>
      <c r="B21" s="211" t="s">
        <v>42</v>
      </c>
      <c r="D21" s="218" t="e">
        <f>IF(_xlfn.XLOOKUP(Dico2[[#This Row],[Nom du champ]],[1]!IPE[Donnée],[1]!IPE[Donnée],"",0,1)="","","X")</f>
        <v>#REF!</v>
      </c>
      <c r="E21" s="218" t="e">
        <f>IF(_xlfn.XLOOKUP(Dico2[[#This Row],[Nom du champ]],[1]!CmdPB[Donnée],[1]!CmdPB[Donnée],"",0,1)="","","X")</f>
        <v>#REF!</v>
      </c>
      <c r="F21" s="218" t="e">
        <f>IF(_xlfn.XLOOKUP(Dico2[[#This Row],[Nom du champ]],[1]!ARcmdPB[Donnée],[1]!ARcmdPB[Donnée],"",0,1)="","","X")</f>
        <v>#REF!</v>
      </c>
      <c r="G21" s="218" t="e">
        <f>IF(_xlfn.XLOOKUP(Dico2[[#This Row],[Nom du champ]],[1]!CRcmdPB[Donnée],[1]!CRcmdPB[Donnée],"",0,1)="","","X")</f>
        <v>#REF!</v>
      </c>
      <c r="H21" s="218" t="e">
        <f>IF(_xlfn.XLOOKUP(Dico2[[#This Row],[Nom du champ]],[1]!AnnulationPB[Donnée],[1]!AnnulationPB[Donnée],"",0,1)="","","X")</f>
        <v>#REF!</v>
      </c>
      <c r="I21" s="218" t="e">
        <f>IF(_xlfn.XLOOKUP(Dico2[[#This Row],[Nom du champ]],[1]!ARannulationPB[Donnée],[1]!ARannulationPB[Donnée],"",0,1)="","","X")</f>
        <v>#REF!</v>
      </c>
      <c r="J21" s="218" t="e">
        <f>IF(_xlfn.XLOOKUP(Dico2[[#This Row],[Nom du champ]],[1]!CmdExtU[Donnée],[1]!CmdExtU[Donnée],"",0,1)="","","X")</f>
        <v>#REF!</v>
      </c>
      <c r="K21" s="218" t="e">
        <f>IF(_xlfn.XLOOKUP(Dico2[[#This Row],[Nom du champ]],[1]!ARCmdExtU[Donnée],[1]!ARCmdExtU[Donnée],"",0,1)="","","X")</f>
        <v>#REF!</v>
      </c>
      <c r="L21" s="218" t="e">
        <f>IF(_xlfn.XLOOKUP(Dico2[[#This Row],[Nom du champ]],[1]!CRCmdExtU[Donnée],[1]!CRCmdExtU[Donnée],"",0,1)="","","X")</f>
        <v>#REF!</v>
      </c>
      <c r="M21" s="218" t="e">
        <f>IF(_xlfn.XLOOKUP(Dico2[[#This Row],[Nom du champ]],[1]!CRMad[Donnée],[1]!CRMad[Donnée],"",0,1)="","","X")</f>
        <v>#REF!</v>
      </c>
      <c r="N21" s="218" t="e">
        <f>IF(_xlfn.XLOOKUP(Dico2[[#This Row],[Nom du champ]],[1]!DeltaIPE[Donnée],[1]!DeltaIPE[Donnée],"",0,1)="","","X")</f>
        <v>#REF!</v>
      </c>
      <c r="O21" s="218" t="e">
        <f>IF(_xlfn.XLOOKUP(Dico2[[#This Row],[Nom du champ]],[1]!HistoIPE[Donnée],[1]!HistoIPE[Donnée],"",0,1)="","","X")</f>
        <v>#REF!</v>
      </c>
      <c r="P21" s="218" t="e">
        <f>IF(_xlfn.XLOOKUP(Dico2[[#This Row],[Nom du champ]],[1]!CPN[Donnée],[1]!CPN[Donnée],"",0,1)="","","X")</f>
        <v>#REF!</v>
      </c>
      <c r="Q21" s="218" t="e">
        <f>IF(_xlfn.XLOOKUP(Dico2[[#This Row],[Nom du champ]],[1]!DeltaCPN[Donnée],[1]!DeltaCPN[Donnée],"",0,1)="","","X")</f>
        <v>#REF!</v>
      </c>
      <c r="R21" s="218" t="e">
        <f>IF(_xlfn.XLOOKUP(Dico2[[#This Row],[Nom du champ]],[1]!HistoCPN[Donnée],[1]!HistoCPN[Donnée],"",0,1)="","","X")</f>
        <v>#REF!</v>
      </c>
      <c r="S21" s="218" t="e">
        <f>IF(_xlfn.XLOOKUP(Dico2[[#This Row],[Nom du champ]],[1]!CmdinfoPM[Donnée],[1]!CmdinfoPM[Donnée],"",0,1)="","","X")</f>
        <v>#REF!</v>
      </c>
      <c r="T21" s="218" t="e">
        <f>IF(_xlfn.XLOOKUP(Dico2[[#This Row],[Nom du champ]],[1]!ARCmdInfoPM[Donnée],[1]!ARCmdInfoPM[Donnée],"",0,1)="","","X")</f>
        <v>#REF!</v>
      </c>
      <c r="U21" s="218" t="e">
        <f>IF(_xlfn.XLOOKUP(Dico2[[#This Row],[Nom du champ]],[1]!ARMad[Donnée],[1]!ARMad[Donnée],"",0,1)="","","X")</f>
        <v>#REF!</v>
      </c>
      <c r="V21" s="218" t="e">
        <f>IF(_xlfn.XLOOKUP(Dico2[[#This Row],[Nom du champ]],[1]!NotifPrev[Donnée],[1]!NotifPrev[Donnée],"",0,1)="","","X")</f>
        <v>#REF!</v>
      </c>
      <c r="W21" s="218" t="e">
        <f>IF(_xlfn.XLOOKUP(Dico2[[#This Row],[Nom du champ]],[1]!CRInfoSyndic[Donnée],[1]!CRInfoSyndic[Donnée],"",0,1)="","","X")</f>
        <v>#REF!</v>
      </c>
      <c r="X21" s="218" t="e">
        <f>IF(_xlfn.XLOOKUP(Dico2[[#This Row],[Nom du champ]],[1]!Addu[Donnée],[1]!Addu[Donnée],"",0,1)="","","X")</f>
        <v>#REF!</v>
      </c>
      <c r="Y21" s="218" t="e">
        <f>IF(_xlfn.XLOOKUP(Dico2[[#This Row],[Nom du champ]],[1]!CRAddu[Donnée],[1]!CRAddu[Donnée],"",0,1)="","","X")</f>
        <v>#REF!</v>
      </c>
      <c r="Z21" s="218" t="e">
        <f>IF(_xlfn.XLOOKUP(Dico2[[#This Row],[Nom du champ]],[1]!CmdAnn[Donnée],[1]!CmdAnn[Donnée],"",0,1)="","","X")</f>
        <v>#REF!</v>
      </c>
      <c r="AA21" s="218" t="e">
        <f>IF(_xlfn.XLOOKUP(Dico2[[#This Row],[Nom du champ]],[1]!CRAnnu[Donnée],[1]!CRAnnu[Donnée],"",0,1)="","","X")</f>
        <v>#REF!</v>
      </c>
    </row>
    <row r="22" spans="1:27">
      <c r="A22" s="220" t="s">
        <v>166</v>
      </c>
      <c r="B22" s="211" t="s">
        <v>42</v>
      </c>
      <c r="D22" s="218" t="e">
        <f>IF(_xlfn.XLOOKUP(Dico2[[#This Row],[Nom du champ]],[1]!IPE[Donnée],[1]!IPE[Donnée],"",0,1)="","","X")</f>
        <v>#REF!</v>
      </c>
      <c r="E22" s="218" t="e">
        <f>IF(_xlfn.XLOOKUP(Dico2[[#This Row],[Nom du champ]],[1]!CmdPB[Donnée],[1]!CmdPB[Donnée],"",0,1)="","","X")</f>
        <v>#REF!</v>
      </c>
      <c r="F22" s="218" t="e">
        <f>IF(_xlfn.XLOOKUP(Dico2[[#This Row],[Nom du champ]],[1]!ARcmdPB[Donnée],[1]!ARcmdPB[Donnée],"",0,1)="","","X")</f>
        <v>#REF!</v>
      </c>
      <c r="G22" s="218" t="e">
        <f>IF(_xlfn.XLOOKUP(Dico2[[#This Row],[Nom du champ]],[1]!CRcmdPB[Donnée],[1]!CRcmdPB[Donnée],"",0,1)="","","X")</f>
        <v>#REF!</v>
      </c>
      <c r="H22" s="218" t="e">
        <f>IF(_xlfn.XLOOKUP(Dico2[[#This Row],[Nom du champ]],[1]!AnnulationPB[Donnée],[1]!AnnulationPB[Donnée],"",0,1)="","","X")</f>
        <v>#REF!</v>
      </c>
      <c r="I22" s="218" t="e">
        <f>IF(_xlfn.XLOOKUP(Dico2[[#This Row],[Nom du champ]],[1]!ARannulationPB[Donnée],[1]!ARannulationPB[Donnée],"",0,1)="","","X")</f>
        <v>#REF!</v>
      </c>
      <c r="J22" s="218" t="e">
        <f>IF(_xlfn.XLOOKUP(Dico2[[#This Row],[Nom du champ]],[1]!CmdExtU[Donnée],[1]!CmdExtU[Donnée],"",0,1)="","","X")</f>
        <v>#REF!</v>
      </c>
      <c r="K22" s="218" t="e">
        <f>IF(_xlfn.XLOOKUP(Dico2[[#This Row],[Nom du champ]],[1]!ARCmdExtU[Donnée],[1]!ARCmdExtU[Donnée],"",0,1)="","","X")</f>
        <v>#REF!</v>
      </c>
      <c r="L22" s="218" t="e">
        <f>IF(_xlfn.XLOOKUP(Dico2[[#This Row],[Nom du champ]],[1]!CRCmdExtU[Donnée],[1]!CRCmdExtU[Donnée],"",0,1)="","","X")</f>
        <v>#REF!</v>
      </c>
      <c r="M22" s="218" t="e">
        <f>IF(_xlfn.XLOOKUP(Dico2[[#This Row],[Nom du champ]],[1]!CRMad[Donnée],[1]!CRMad[Donnée],"",0,1)="","","X")</f>
        <v>#REF!</v>
      </c>
      <c r="N22" s="218" t="e">
        <f>IF(_xlfn.XLOOKUP(Dico2[[#This Row],[Nom du champ]],[1]!DeltaIPE[Donnée],[1]!DeltaIPE[Donnée],"",0,1)="","","X")</f>
        <v>#REF!</v>
      </c>
      <c r="O22" s="218" t="e">
        <f>IF(_xlfn.XLOOKUP(Dico2[[#This Row],[Nom du champ]],[1]!HistoIPE[Donnée],[1]!HistoIPE[Donnée],"",0,1)="","","X")</f>
        <v>#REF!</v>
      </c>
      <c r="P22" s="218" t="e">
        <f>IF(_xlfn.XLOOKUP(Dico2[[#This Row],[Nom du champ]],[1]!CPN[Donnée],[1]!CPN[Donnée],"",0,1)="","","X")</f>
        <v>#REF!</v>
      </c>
      <c r="Q22" s="218" t="e">
        <f>IF(_xlfn.XLOOKUP(Dico2[[#This Row],[Nom du champ]],[1]!DeltaCPN[Donnée],[1]!DeltaCPN[Donnée],"",0,1)="","","X")</f>
        <v>#REF!</v>
      </c>
      <c r="R22" s="218" t="e">
        <f>IF(_xlfn.XLOOKUP(Dico2[[#This Row],[Nom du champ]],[1]!HistoCPN[Donnée],[1]!HistoCPN[Donnée],"",0,1)="","","X")</f>
        <v>#REF!</v>
      </c>
      <c r="S22" s="218" t="e">
        <f>IF(_xlfn.XLOOKUP(Dico2[[#This Row],[Nom du champ]],[1]!CmdinfoPM[Donnée],[1]!CmdinfoPM[Donnée],"",0,1)="","","X")</f>
        <v>#REF!</v>
      </c>
      <c r="T22" s="218" t="e">
        <f>IF(_xlfn.XLOOKUP(Dico2[[#This Row],[Nom du champ]],[1]!ARCmdInfoPM[Donnée],[1]!ARCmdInfoPM[Donnée],"",0,1)="","","X")</f>
        <v>#REF!</v>
      </c>
      <c r="U22" s="218" t="e">
        <f>IF(_xlfn.XLOOKUP(Dico2[[#This Row],[Nom du champ]],[1]!ARMad[Donnée],[1]!ARMad[Donnée],"",0,1)="","","X")</f>
        <v>#REF!</v>
      </c>
      <c r="V22" s="218" t="e">
        <f>IF(_xlfn.XLOOKUP(Dico2[[#This Row],[Nom du champ]],[1]!NotifPrev[Donnée],[1]!NotifPrev[Donnée],"",0,1)="","","X")</f>
        <v>#REF!</v>
      </c>
      <c r="W22" s="218" t="e">
        <f>IF(_xlfn.XLOOKUP(Dico2[[#This Row],[Nom du champ]],[1]!CRInfoSyndic[Donnée],[1]!CRInfoSyndic[Donnée],"",0,1)="","","X")</f>
        <v>#REF!</v>
      </c>
      <c r="X22" s="218" t="e">
        <f>IF(_xlfn.XLOOKUP(Dico2[[#This Row],[Nom du champ]],[1]!Addu[Donnée],[1]!Addu[Donnée],"",0,1)="","","X")</f>
        <v>#REF!</v>
      </c>
      <c r="Y22" s="218" t="e">
        <f>IF(_xlfn.XLOOKUP(Dico2[[#This Row],[Nom du champ]],[1]!CRAddu[Donnée],[1]!CRAddu[Donnée],"",0,1)="","","X")</f>
        <v>#REF!</v>
      </c>
      <c r="Z22" s="218" t="e">
        <f>IF(_xlfn.XLOOKUP(Dico2[[#This Row],[Nom du champ]],[1]!CmdAnn[Donnée],[1]!CmdAnn[Donnée],"",0,1)="","","X")</f>
        <v>#REF!</v>
      </c>
      <c r="AA22" s="218" t="e">
        <f>IF(_xlfn.XLOOKUP(Dico2[[#This Row],[Nom du champ]],[1]!CRAnnu[Donnée],[1]!CRAnnu[Donnée],"",0,1)="","","X")</f>
        <v>#REF!</v>
      </c>
    </row>
    <row r="23" spans="1:27">
      <c r="A23" s="219" t="s">
        <v>33</v>
      </c>
      <c r="B23" s="221" t="s">
        <v>127</v>
      </c>
      <c r="D23" s="218" t="e">
        <f>IF(_xlfn.XLOOKUP(Dico2[[#This Row],[Nom du champ]],[1]!IPE[Donnée],[1]!IPE[Donnée],"",0,1)="","","X")</f>
        <v>#REF!</v>
      </c>
      <c r="E23" s="218" t="e">
        <f>IF(_xlfn.XLOOKUP(Dico2[[#This Row],[Nom du champ]],[1]!CmdPB[Donnée],[1]!CmdPB[Donnée],"",0,1)="","","X")</f>
        <v>#REF!</v>
      </c>
      <c r="F23" s="218" t="e">
        <f>IF(_xlfn.XLOOKUP(Dico2[[#This Row],[Nom du champ]],[1]!ARcmdPB[Donnée],[1]!ARcmdPB[Donnée],"",0,1)="","","X")</f>
        <v>#REF!</v>
      </c>
      <c r="G23" s="218" t="e">
        <f>IF(_xlfn.XLOOKUP(Dico2[[#This Row],[Nom du champ]],[1]!CRcmdPB[Donnée],[1]!CRcmdPB[Donnée],"",0,1)="","","X")</f>
        <v>#REF!</v>
      </c>
      <c r="H23" s="218" t="e">
        <f>IF(_xlfn.XLOOKUP(Dico2[[#This Row],[Nom du champ]],[1]!AnnulationPB[Donnée],[1]!AnnulationPB[Donnée],"",0,1)="","","X")</f>
        <v>#REF!</v>
      </c>
      <c r="I23" s="218" t="e">
        <f>IF(_xlfn.XLOOKUP(Dico2[[#This Row],[Nom du champ]],[1]!ARannulationPB[Donnée],[1]!ARannulationPB[Donnée],"",0,1)="","","X")</f>
        <v>#REF!</v>
      </c>
      <c r="J23" s="218" t="e">
        <f>IF(_xlfn.XLOOKUP(Dico2[[#This Row],[Nom du champ]],[1]!CmdExtU[Donnée],[1]!CmdExtU[Donnée],"",0,1)="","","X")</f>
        <v>#REF!</v>
      </c>
      <c r="K23" s="218" t="e">
        <f>IF(_xlfn.XLOOKUP(Dico2[[#This Row],[Nom du champ]],[1]!ARCmdExtU[Donnée],[1]!ARCmdExtU[Donnée],"",0,1)="","","X")</f>
        <v>#REF!</v>
      </c>
      <c r="L23" s="218" t="e">
        <f>IF(_xlfn.XLOOKUP(Dico2[[#This Row],[Nom du champ]],[1]!CRCmdExtU[Donnée],[1]!CRCmdExtU[Donnée],"",0,1)="","","X")</f>
        <v>#REF!</v>
      </c>
      <c r="M23" s="218" t="e">
        <f>IF(_xlfn.XLOOKUP(Dico2[[#This Row],[Nom du champ]],[1]!CRMad[Donnée],[1]!CRMad[Donnée],"",0,1)="","","X")</f>
        <v>#REF!</v>
      </c>
      <c r="N23" s="218" t="e">
        <f>IF(_xlfn.XLOOKUP(Dico2[[#This Row],[Nom du champ]],[1]!DeltaIPE[Donnée],[1]!DeltaIPE[Donnée],"",0,1)="","","X")</f>
        <v>#REF!</v>
      </c>
      <c r="O23" s="218" t="e">
        <f>IF(_xlfn.XLOOKUP(Dico2[[#This Row],[Nom du champ]],[1]!HistoIPE[Donnée],[1]!HistoIPE[Donnée],"",0,1)="","","X")</f>
        <v>#REF!</v>
      </c>
      <c r="P23" s="218" t="e">
        <f>IF(_xlfn.XLOOKUP(Dico2[[#This Row],[Nom du champ]],[1]!CPN[Donnée],[1]!CPN[Donnée],"",0,1)="","","X")</f>
        <v>#REF!</v>
      </c>
      <c r="Q23" s="218" t="e">
        <f>IF(_xlfn.XLOOKUP(Dico2[[#This Row],[Nom du champ]],[1]!DeltaCPN[Donnée],[1]!DeltaCPN[Donnée],"",0,1)="","","X")</f>
        <v>#REF!</v>
      </c>
      <c r="R23" s="218" t="e">
        <f>IF(_xlfn.XLOOKUP(Dico2[[#This Row],[Nom du champ]],[1]!HistoCPN[Donnée],[1]!HistoCPN[Donnée],"",0,1)="","","X")</f>
        <v>#REF!</v>
      </c>
      <c r="S23" s="218" t="e">
        <f>IF(_xlfn.XLOOKUP(Dico2[[#This Row],[Nom du champ]],[1]!CmdinfoPM[Donnée],[1]!CmdinfoPM[Donnée],"",0,1)="","","X")</f>
        <v>#REF!</v>
      </c>
      <c r="T23" s="218" t="e">
        <f>IF(_xlfn.XLOOKUP(Dico2[[#This Row],[Nom du champ]],[1]!ARCmdInfoPM[Donnée],[1]!ARCmdInfoPM[Donnée],"",0,1)="","","X")</f>
        <v>#REF!</v>
      </c>
      <c r="U23" s="218" t="e">
        <f>IF(_xlfn.XLOOKUP(Dico2[[#This Row],[Nom du champ]],[1]!ARMad[Donnée],[1]!ARMad[Donnée],"",0,1)="","","X")</f>
        <v>#REF!</v>
      </c>
      <c r="V23" s="218" t="e">
        <f>IF(_xlfn.XLOOKUP(Dico2[[#This Row],[Nom du champ]],[1]!NotifPrev[Donnée],[1]!NotifPrev[Donnée],"",0,1)="","","X")</f>
        <v>#REF!</v>
      </c>
      <c r="W23" s="218" t="e">
        <f>IF(_xlfn.XLOOKUP(Dico2[[#This Row],[Nom du champ]],[1]!CRInfoSyndic[Donnée],[1]!CRInfoSyndic[Donnée],"",0,1)="","","X")</f>
        <v>#REF!</v>
      </c>
      <c r="X23" s="218" t="e">
        <f>IF(_xlfn.XLOOKUP(Dico2[[#This Row],[Nom du champ]],[1]!Addu[Donnée],[1]!Addu[Donnée],"",0,1)="","","X")</f>
        <v>#REF!</v>
      </c>
      <c r="Y23" s="218" t="e">
        <f>IF(_xlfn.XLOOKUP(Dico2[[#This Row],[Nom du champ]],[1]!CRAddu[Donnée],[1]!CRAddu[Donnée],"",0,1)="","","X")</f>
        <v>#REF!</v>
      </c>
      <c r="Z23" s="218" t="e">
        <f>IF(_xlfn.XLOOKUP(Dico2[[#This Row],[Nom du champ]],[1]!CmdAnn[Donnée],[1]!CmdAnn[Donnée],"",0,1)="","","X")</f>
        <v>#REF!</v>
      </c>
      <c r="AA23" s="218" t="e">
        <f>IF(_xlfn.XLOOKUP(Dico2[[#This Row],[Nom du champ]],[1]!CRAnnu[Donnée],[1]!CRAnnu[Donnée],"",0,1)="","","X")</f>
        <v>#REF!</v>
      </c>
    </row>
    <row r="24" spans="1:27">
      <c r="A24" s="221" t="s">
        <v>155</v>
      </c>
      <c r="B24" s="221" t="s">
        <v>127</v>
      </c>
      <c r="D24" s="218" t="e">
        <f>IF(_xlfn.XLOOKUP(Dico2[[#This Row],[Nom du champ]],[1]!IPE[Donnée],[1]!IPE[Donnée],"",0,1)="","","X")</f>
        <v>#REF!</v>
      </c>
      <c r="E24" s="218" t="e">
        <f>IF(_xlfn.XLOOKUP(Dico2[[#This Row],[Nom du champ]],[1]!CmdPB[Donnée],[1]!CmdPB[Donnée],"",0,1)="","","X")</f>
        <v>#REF!</v>
      </c>
      <c r="F24" s="218" t="e">
        <f>IF(_xlfn.XLOOKUP(Dico2[[#This Row],[Nom du champ]],[1]!ARcmdPB[Donnée],[1]!ARcmdPB[Donnée],"",0,1)="","","X")</f>
        <v>#REF!</v>
      </c>
      <c r="G24" s="218" t="e">
        <f>IF(_xlfn.XLOOKUP(Dico2[[#This Row],[Nom du champ]],[1]!CRcmdPB[Donnée],[1]!CRcmdPB[Donnée],"",0,1)="","","X")</f>
        <v>#REF!</v>
      </c>
      <c r="H24" s="218" t="e">
        <f>IF(_xlfn.XLOOKUP(Dico2[[#This Row],[Nom du champ]],[1]!AnnulationPB[Donnée],[1]!AnnulationPB[Donnée],"",0,1)="","","X")</f>
        <v>#REF!</v>
      </c>
      <c r="I24" s="218" t="e">
        <f>IF(_xlfn.XLOOKUP(Dico2[[#This Row],[Nom du champ]],[1]!ARannulationPB[Donnée],[1]!ARannulationPB[Donnée],"",0,1)="","","X")</f>
        <v>#REF!</v>
      </c>
      <c r="J24" s="218" t="e">
        <f>IF(_xlfn.XLOOKUP(Dico2[[#This Row],[Nom du champ]],[1]!CmdExtU[Donnée],[1]!CmdExtU[Donnée],"",0,1)="","","X")</f>
        <v>#REF!</v>
      </c>
      <c r="K24" s="218" t="e">
        <f>IF(_xlfn.XLOOKUP(Dico2[[#This Row],[Nom du champ]],[1]!ARCmdExtU[Donnée],[1]!ARCmdExtU[Donnée],"",0,1)="","","X")</f>
        <v>#REF!</v>
      </c>
      <c r="L24" s="218" t="e">
        <f>IF(_xlfn.XLOOKUP(Dico2[[#This Row],[Nom du champ]],[1]!CRCmdExtU[Donnée],[1]!CRCmdExtU[Donnée],"",0,1)="","","X")</f>
        <v>#REF!</v>
      </c>
      <c r="M24" s="218" t="e">
        <f>IF(_xlfn.XLOOKUP(Dico2[[#This Row],[Nom du champ]],[1]!CRMad[Donnée],[1]!CRMad[Donnée],"",0,1)="","","X")</f>
        <v>#REF!</v>
      </c>
      <c r="N24" s="218" t="e">
        <f>IF(_xlfn.XLOOKUP(Dico2[[#This Row],[Nom du champ]],[1]!DeltaIPE[Donnée],[1]!DeltaIPE[Donnée],"",0,1)="","","X")</f>
        <v>#REF!</v>
      </c>
      <c r="O24" s="218" t="e">
        <f>IF(_xlfn.XLOOKUP(Dico2[[#This Row],[Nom du champ]],[1]!HistoIPE[Donnée],[1]!HistoIPE[Donnée],"",0,1)="","","X")</f>
        <v>#REF!</v>
      </c>
      <c r="P24" s="218" t="e">
        <f>IF(_xlfn.XLOOKUP(Dico2[[#This Row],[Nom du champ]],[1]!CPN[Donnée],[1]!CPN[Donnée],"",0,1)="","","X")</f>
        <v>#REF!</v>
      </c>
      <c r="Q24" s="218" t="e">
        <f>IF(_xlfn.XLOOKUP(Dico2[[#This Row],[Nom du champ]],[1]!DeltaCPN[Donnée],[1]!DeltaCPN[Donnée],"",0,1)="","","X")</f>
        <v>#REF!</v>
      </c>
      <c r="R24" s="218" t="e">
        <f>IF(_xlfn.XLOOKUP(Dico2[[#This Row],[Nom du champ]],[1]!HistoCPN[Donnée],[1]!HistoCPN[Donnée],"",0,1)="","","X")</f>
        <v>#REF!</v>
      </c>
      <c r="S24" s="218" t="e">
        <f>IF(_xlfn.XLOOKUP(Dico2[[#This Row],[Nom du champ]],[1]!CmdinfoPM[Donnée],[1]!CmdinfoPM[Donnée],"",0,1)="","","X")</f>
        <v>#REF!</v>
      </c>
      <c r="T24" s="218" t="e">
        <f>IF(_xlfn.XLOOKUP(Dico2[[#This Row],[Nom du champ]],[1]!ARCmdInfoPM[Donnée],[1]!ARCmdInfoPM[Donnée],"",0,1)="","","X")</f>
        <v>#REF!</v>
      </c>
      <c r="U24" s="218" t="e">
        <f>IF(_xlfn.XLOOKUP(Dico2[[#This Row],[Nom du champ]],[1]!ARMad[Donnée],[1]!ARMad[Donnée],"",0,1)="","","X")</f>
        <v>#REF!</v>
      </c>
      <c r="V24" s="218" t="e">
        <f>IF(_xlfn.XLOOKUP(Dico2[[#This Row],[Nom du champ]],[1]!NotifPrev[Donnée],[1]!NotifPrev[Donnée],"",0,1)="","","X")</f>
        <v>#REF!</v>
      </c>
      <c r="W24" s="218" t="e">
        <f>IF(_xlfn.XLOOKUP(Dico2[[#This Row],[Nom du champ]],[1]!CRInfoSyndic[Donnée],[1]!CRInfoSyndic[Donnée],"",0,1)="","","X")</f>
        <v>#REF!</v>
      </c>
      <c r="X24" s="218" t="e">
        <f>IF(_xlfn.XLOOKUP(Dico2[[#This Row],[Nom du champ]],[1]!Addu[Donnée],[1]!Addu[Donnée],"",0,1)="","","X")</f>
        <v>#REF!</v>
      </c>
      <c r="Y24" s="218" t="e">
        <f>IF(_xlfn.XLOOKUP(Dico2[[#This Row],[Nom du champ]],[1]!CRAddu[Donnée],[1]!CRAddu[Donnée],"",0,1)="","","X")</f>
        <v>#REF!</v>
      </c>
      <c r="Z24" s="218" t="e">
        <f>IF(_xlfn.XLOOKUP(Dico2[[#This Row],[Nom du champ]],[1]!CmdAnn[Donnée],[1]!CmdAnn[Donnée],"",0,1)="","","X")</f>
        <v>#REF!</v>
      </c>
      <c r="AA24" s="218" t="e">
        <f>IF(_xlfn.XLOOKUP(Dico2[[#This Row],[Nom du champ]],[1]!CRAnnu[Donnée],[1]!CRAnnu[Donnée],"",0,1)="","","X")</f>
        <v>#REF!</v>
      </c>
    </row>
    <row r="25" spans="1:27">
      <c r="A25" s="221" t="s">
        <v>185</v>
      </c>
      <c r="B25" s="221" t="s">
        <v>42</v>
      </c>
      <c r="D25" s="218" t="e">
        <f>IF(_xlfn.XLOOKUP(Dico2[[#This Row],[Nom du champ]],[1]!IPE[Donnée],[1]!IPE[Donnée],"",0,1)="","","X")</f>
        <v>#REF!</v>
      </c>
      <c r="E25" s="218" t="e">
        <f>IF(_xlfn.XLOOKUP(Dico2[[#This Row],[Nom du champ]],[1]!CmdPB[Donnée],[1]!CmdPB[Donnée],"",0,1)="","","X")</f>
        <v>#REF!</v>
      </c>
      <c r="F25" s="218" t="e">
        <f>IF(_xlfn.XLOOKUP(Dico2[[#This Row],[Nom du champ]],[1]!ARcmdPB[Donnée],[1]!ARcmdPB[Donnée],"",0,1)="","","X")</f>
        <v>#REF!</v>
      </c>
      <c r="G25" s="218" t="e">
        <f>IF(_xlfn.XLOOKUP(Dico2[[#This Row],[Nom du champ]],[1]!CRcmdPB[Donnée],[1]!CRcmdPB[Donnée],"",0,1)="","","X")</f>
        <v>#REF!</v>
      </c>
      <c r="H25" s="218" t="e">
        <f>IF(_xlfn.XLOOKUP(Dico2[[#This Row],[Nom du champ]],[1]!AnnulationPB[Donnée],[1]!AnnulationPB[Donnée],"",0,1)="","","X")</f>
        <v>#REF!</v>
      </c>
      <c r="I25" s="218" t="e">
        <f>IF(_xlfn.XLOOKUP(Dico2[[#This Row],[Nom du champ]],[1]!ARannulationPB[Donnée],[1]!ARannulationPB[Donnée],"",0,1)="","","X")</f>
        <v>#REF!</v>
      </c>
      <c r="J25" s="218" t="e">
        <f>IF(_xlfn.XLOOKUP(Dico2[[#This Row],[Nom du champ]],[1]!CmdExtU[Donnée],[1]!CmdExtU[Donnée],"",0,1)="","","X")</f>
        <v>#REF!</v>
      </c>
      <c r="K25" s="218" t="e">
        <f>IF(_xlfn.XLOOKUP(Dico2[[#This Row],[Nom du champ]],[1]!ARCmdExtU[Donnée],[1]!ARCmdExtU[Donnée],"",0,1)="","","X")</f>
        <v>#REF!</v>
      </c>
      <c r="L25" s="218" t="e">
        <f>IF(_xlfn.XLOOKUP(Dico2[[#This Row],[Nom du champ]],[1]!CRCmdExtU[Donnée],[1]!CRCmdExtU[Donnée],"",0,1)="","","X")</f>
        <v>#REF!</v>
      </c>
      <c r="M25" s="218" t="e">
        <f>IF(_xlfn.XLOOKUP(Dico2[[#This Row],[Nom du champ]],[1]!CRMad[Donnée],[1]!CRMad[Donnée],"",0,1)="","","X")</f>
        <v>#REF!</v>
      </c>
      <c r="N25" s="218" t="e">
        <f>IF(_xlfn.XLOOKUP(Dico2[[#This Row],[Nom du champ]],[1]!DeltaIPE[Donnée],[1]!DeltaIPE[Donnée],"",0,1)="","","X")</f>
        <v>#REF!</v>
      </c>
      <c r="O25" s="218" t="e">
        <f>IF(_xlfn.XLOOKUP(Dico2[[#This Row],[Nom du champ]],[1]!HistoIPE[Donnée],[1]!HistoIPE[Donnée],"",0,1)="","","X")</f>
        <v>#REF!</v>
      </c>
      <c r="P25" s="218" t="e">
        <f>IF(_xlfn.XLOOKUP(Dico2[[#This Row],[Nom du champ]],[1]!CPN[Donnée],[1]!CPN[Donnée],"",0,1)="","","X")</f>
        <v>#REF!</v>
      </c>
      <c r="Q25" s="218" t="e">
        <f>IF(_xlfn.XLOOKUP(Dico2[[#This Row],[Nom du champ]],[1]!DeltaCPN[Donnée],[1]!DeltaCPN[Donnée],"",0,1)="","","X")</f>
        <v>#REF!</v>
      </c>
      <c r="R25" s="218" t="e">
        <f>IF(_xlfn.XLOOKUP(Dico2[[#This Row],[Nom du champ]],[1]!HistoCPN[Donnée],[1]!HistoCPN[Donnée],"",0,1)="","","X")</f>
        <v>#REF!</v>
      </c>
      <c r="S25" s="218" t="e">
        <f>IF(_xlfn.XLOOKUP(Dico2[[#This Row],[Nom du champ]],[1]!CmdinfoPM[Donnée],[1]!CmdinfoPM[Donnée],"",0,1)="","","X")</f>
        <v>#REF!</v>
      </c>
      <c r="T25" s="218" t="e">
        <f>IF(_xlfn.XLOOKUP(Dico2[[#This Row],[Nom du champ]],[1]!ARCmdInfoPM[Donnée],[1]!ARCmdInfoPM[Donnée],"",0,1)="","","X")</f>
        <v>#REF!</v>
      </c>
      <c r="U25" s="218" t="e">
        <f>IF(_xlfn.XLOOKUP(Dico2[[#This Row],[Nom du champ]],[1]!ARMad[Donnée],[1]!ARMad[Donnée],"",0,1)="","","X")</f>
        <v>#REF!</v>
      </c>
      <c r="V25" s="218" t="e">
        <f>IF(_xlfn.XLOOKUP(Dico2[[#This Row],[Nom du champ]],[1]!NotifPrev[Donnée],[1]!NotifPrev[Donnée],"",0,1)="","","X")</f>
        <v>#REF!</v>
      </c>
      <c r="W25" s="218" t="e">
        <f>IF(_xlfn.XLOOKUP(Dico2[[#This Row],[Nom du champ]],[1]!CRInfoSyndic[Donnée],[1]!CRInfoSyndic[Donnée],"",0,1)="","","X")</f>
        <v>#REF!</v>
      </c>
      <c r="X25" s="218" t="e">
        <f>IF(_xlfn.XLOOKUP(Dico2[[#This Row],[Nom du champ]],[1]!Addu[Donnée],[1]!Addu[Donnée],"",0,1)="","","X")</f>
        <v>#REF!</v>
      </c>
      <c r="Y25" s="218" t="e">
        <f>IF(_xlfn.XLOOKUP(Dico2[[#This Row],[Nom du champ]],[1]!CRAddu[Donnée],[1]!CRAddu[Donnée],"",0,1)="","","X")</f>
        <v>#REF!</v>
      </c>
      <c r="Z25" s="218" t="e">
        <f>IF(_xlfn.XLOOKUP(Dico2[[#This Row],[Nom du champ]],[1]!CmdAnn[Donnée],[1]!CmdAnn[Donnée],"",0,1)="","","X")</f>
        <v>#REF!</v>
      </c>
      <c r="AA25" s="218" t="e">
        <f>IF(_xlfn.XLOOKUP(Dico2[[#This Row],[Nom du champ]],[1]!CRAnnu[Donnée],[1]!CRAnnu[Donnée],"",0,1)="","","X")</f>
        <v>#REF!</v>
      </c>
    </row>
    <row r="26" spans="1:27">
      <c r="A26" s="210" t="s">
        <v>384</v>
      </c>
      <c r="B26" s="210" t="s">
        <v>300</v>
      </c>
      <c r="D26" s="218" t="e">
        <f>IF(_xlfn.XLOOKUP(Dico2[[#This Row],[Nom du champ]],[1]!IPE[Donnée],[1]!IPE[Donnée],"",0,1)="","","X")</f>
        <v>#REF!</v>
      </c>
      <c r="E26" s="218" t="e">
        <f>IF(_xlfn.XLOOKUP(Dico2[[#This Row],[Nom du champ]],[1]!CmdPB[Donnée],[1]!CmdPB[Donnée],"",0,1)="","","X")</f>
        <v>#REF!</v>
      </c>
      <c r="F26" s="218" t="e">
        <f>IF(_xlfn.XLOOKUP(Dico2[[#This Row],[Nom du champ]],[1]!ARcmdPB[Donnée],[1]!ARcmdPB[Donnée],"",0,1)="","","X")</f>
        <v>#REF!</v>
      </c>
      <c r="G26" s="218" t="e">
        <f>IF(_xlfn.XLOOKUP(Dico2[[#This Row],[Nom du champ]],[1]!CRcmdPB[Donnée],[1]!CRcmdPB[Donnée],"",0,1)="","","X")</f>
        <v>#REF!</v>
      </c>
      <c r="H26" s="218" t="e">
        <f>IF(_xlfn.XLOOKUP(Dico2[[#This Row],[Nom du champ]],[1]!AnnulationPB[Donnée],[1]!AnnulationPB[Donnée],"",0,1)="","","X")</f>
        <v>#REF!</v>
      </c>
      <c r="I26" s="218" t="e">
        <f>IF(_xlfn.XLOOKUP(Dico2[[#This Row],[Nom du champ]],[1]!ARannulationPB[Donnée],[1]!ARannulationPB[Donnée],"",0,1)="","","X")</f>
        <v>#REF!</v>
      </c>
      <c r="J26" s="218" t="e">
        <f>IF(_xlfn.XLOOKUP(Dico2[[#This Row],[Nom du champ]],[1]!CmdExtU[Donnée],[1]!CmdExtU[Donnée],"",0,1)="","","X")</f>
        <v>#REF!</v>
      </c>
      <c r="K26" s="218" t="e">
        <f>IF(_xlfn.XLOOKUP(Dico2[[#This Row],[Nom du champ]],[1]!ARCmdExtU[Donnée],[1]!ARCmdExtU[Donnée],"",0,1)="","","X")</f>
        <v>#REF!</v>
      </c>
      <c r="L26" s="218" t="e">
        <f>IF(_xlfn.XLOOKUP(Dico2[[#This Row],[Nom du champ]],[1]!CRCmdExtU[Donnée],[1]!CRCmdExtU[Donnée],"",0,1)="","","X")</f>
        <v>#REF!</v>
      </c>
      <c r="M26" s="218" t="e">
        <f>IF(_xlfn.XLOOKUP(Dico2[[#This Row],[Nom du champ]],[1]!CRMad[Donnée],[1]!CRMad[Donnée],"",0,1)="","","X")</f>
        <v>#REF!</v>
      </c>
      <c r="N26" s="218" t="e">
        <f>IF(_xlfn.XLOOKUP(Dico2[[#This Row],[Nom du champ]],[1]!DeltaIPE[Donnée],[1]!DeltaIPE[Donnée],"",0,1)="","","X")</f>
        <v>#REF!</v>
      </c>
      <c r="O26" s="218" t="e">
        <f>IF(_xlfn.XLOOKUP(Dico2[[#This Row],[Nom du champ]],[1]!HistoIPE[Donnée],[1]!HistoIPE[Donnée],"",0,1)="","","X")</f>
        <v>#REF!</v>
      </c>
      <c r="P26" s="218" t="e">
        <f>IF(_xlfn.XLOOKUP(Dico2[[#This Row],[Nom du champ]],[1]!CPN[Donnée],[1]!CPN[Donnée],"",0,1)="","","X")</f>
        <v>#REF!</v>
      </c>
      <c r="Q26" s="218" t="e">
        <f>IF(_xlfn.XLOOKUP(Dico2[[#This Row],[Nom du champ]],[1]!DeltaCPN[Donnée],[1]!DeltaCPN[Donnée],"",0,1)="","","X")</f>
        <v>#REF!</v>
      </c>
      <c r="R26" s="218" t="e">
        <f>IF(_xlfn.XLOOKUP(Dico2[[#This Row],[Nom du champ]],[1]!HistoCPN[Donnée],[1]!HistoCPN[Donnée],"",0,1)="","","X")</f>
        <v>#REF!</v>
      </c>
      <c r="S26" s="218" t="e">
        <f>IF(_xlfn.XLOOKUP(Dico2[[#This Row],[Nom du champ]],[1]!CmdinfoPM[Donnée],[1]!CmdinfoPM[Donnée],"",0,1)="","","X")</f>
        <v>#REF!</v>
      </c>
      <c r="T26" s="218" t="e">
        <f>IF(_xlfn.XLOOKUP(Dico2[[#This Row],[Nom du champ]],[1]!ARCmdInfoPM[Donnée],[1]!ARCmdInfoPM[Donnée],"",0,1)="","","X")</f>
        <v>#REF!</v>
      </c>
      <c r="U26" s="218" t="e">
        <f>IF(_xlfn.XLOOKUP(Dico2[[#This Row],[Nom du champ]],[1]!ARMad[Donnée],[1]!ARMad[Donnée],"",0,1)="","","X")</f>
        <v>#REF!</v>
      </c>
      <c r="V26" s="218" t="e">
        <f>IF(_xlfn.XLOOKUP(Dico2[[#This Row],[Nom du champ]],[1]!NotifPrev[Donnée],[1]!NotifPrev[Donnée],"",0,1)="","","X")</f>
        <v>#REF!</v>
      </c>
      <c r="W26" s="218" t="e">
        <f>IF(_xlfn.XLOOKUP(Dico2[[#This Row],[Nom du champ]],[1]!CRInfoSyndic[Donnée],[1]!CRInfoSyndic[Donnée],"",0,1)="","","X")</f>
        <v>#REF!</v>
      </c>
      <c r="X26" s="218" t="e">
        <f>IF(_xlfn.XLOOKUP(Dico2[[#This Row],[Nom du champ]],[1]!Addu[Donnée],[1]!Addu[Donnée],"",0,1)="","","X")</f>
        <v>#REF!</v>
      </c>
      <c r="Y26" s="218" t="e">
        <f>IF(_xlfn.XLOOKUP(Dico2[[#This Row],[Nom du champ]],[1]!CRAddu[Donnée],[1]!CRAddu[Donnée],"",0,1)="","","X")</f>
        <v>#REF!</v>
      </c>
      <c r="Z26" s="218" t="e">
        <f>IF(_xlfn.XLOOKUP(Dico2[[#This Row],[Nom du champ]],[1]!CmdAnn[Donnée],[1]!CmdAnn[Donnée],"",0,1)="","","X")</f>
        <v>#REF!</v>
      </c>
      <c r="AA26" s="218" t="e">
        <f>IF(_xlfn.XLOOKUP(Dico2[[#This Row],[Nom du champ]],[1]!CRAnnu[Donnée],[1]!CRAnnu[Donnée],"",0,1)="","","X")</f>
        <v>#REF!</v>
      </c>
    </row>
    <row r="27" spans="1:27">
      <c r="A27" s="210" t="s">
        <v>383</v>
      </c>
      <c r="B27" s="210" t="s">
        <v>300</v>
      </c>
      <c r="D27" s="218" t="e">
        <f>IF(_xlfn.XLOOKUP(Dico2[[#This Row],[Nom du champ]],[1]!IPE[Donnée],[1]!IPE[Donnée],"",0,1)="","","X")</f>
        <v>#REF!</v>
      </c>
      <c r="E27" s="218" t="e">
        <f>IF(_xlfn.XLOOKUP(Dico2[[#This Row],[Nom du champ]],[1]!CmdPB[Donnée],[1]!CmdPB[Donnée],"",0,1)="","","X")</f>
        <v>#REF!</v>
      </c>
      <c r="F27" s="218" t="e">
        <f>IF(_xlfn.XLOOKUP(Dico2[[#This Row],[Nom du champ]],[1]!ARcmdPB[Donnée],[1]!ARcmdPB[Donnée],"",0,1)="","","X")</f>
        <v>#REF!</v>
      </c>
      <c r="G27" s="218" t="e">
        <f>IF(_xlfn.XLOOKUP(Dico2[[#This Row],[Nom du champ]],[1]!CRcmdPB[Donnée],[1]!CRcmdPB[Donnée],"",0,1)="","","X")</f>
        <v>#REF!</v>
      </c>
      <c r="H27" s="218" t="e">
        <f>IF(_xlfn.XLOOKUP(Dico2[[#This Row],[Nom du champ]],[1]!AnnulationPB[Donnée],[1]!AnnulationPB[Donnée],"",0,1)="","","X")</f>
        <v>#REF!</v>
      </c>
      <c r="I27" s="218" t="e">
        <f>IF(_xlfn.XLOOKUP(Dico2[[#This Row],[Nom du champ]],[1]!ARannulationPB[Donnée],[1]!ARannulationPB[Donnée],"",0,1)="","","X")</f>
        <v>#REF!</v>
      </c>
      <c r="J27" s="218" t="e">
        <f>IF(_xlfn.XLOOKUP(Dico2[[#This Row],[Nom du champ]],[1]!CmdExtU[Donnée],[1]!CmdExtU[Donnée],"",0,1)="","","X")</f>
        <v>#REF!</v>
      </c>
      <c r="K27" s="218" t="e">
        <f>IF(_xlfn.XLOOKUP(Dico2[[#This Row],[Nom du champ]],[1]!ARCmdExtU[Donnée],[1]!ARCmdExtU[Donnée],"",0,1)="","","X")</f>
        <v>#REF!</v>
      </c>
      <c r="L27" s="218" t="e">
        <f>IF(_xlfn.XLOOKUP(Dico2[[#This Row],[Nom du champ]],[1]!CRCmdExtU[Donnée],[1]!CRCmdExtU[Donnée],"",0,1)="","","X")</f>
        <v>#REF!</v>
      </c>
      <c r="M27" s="218" t="e">
        <f>IF(_xlfn.XLOOKUP(Dico2[[#This Row],[Nom du champ]],[1]!CRMad[Donnée],[1]!CRMad[Donnée],"",0,1)="","","X")</f>
        <v>#REF!</v>
      </c>
      <c r="N27" s="218" t="e">
        <f>IF(_xlfn.XLOOKUP(Dico2[[#This Row],[Nom du champ]],[1]!DeltaIPE[Donnée],[1]!DeltaIPE[Donnée],"",0,1)="","","X")</f>
        <v>#REF!</v>
      </c>
      <c r="O27" s="218" t="e">
        <f>IF(_xlfn.XLOOKUP(Dico2[[#This Row],[Nom du champ]],[1]!HistoIPE[Donnée],[1]!HistoIPE[Donnée],"",0,1)="","","X")</f>
        <v>#REF!</v>
      </c>
      <c r="P27" s="218" t="e">
        <f>IF(_xlfn.XLOOKUP(Dico2[[#This Row],[Nom du champ]],[1]!CPN[Donnée],[1]!CPN[Donnée],"",0,1)="","","X")</f>
        <v>#REF!</v>
      </c>
      <c r="Q27" s="218" t="e">
        <f>IF(_xlfn.XLOOKUP(Dico2[[#This Row],[Nom du champ]],[1]!DeltaCPN[Donnée],[1]!DeltaCPN[Donnée],"",0,1)="","","X")</f>
        <v>#REF!</v>
      </c>
      <c r="R27" s="218" t="e">
        <f>IF(_xlfn.XLOOKUP(Dico2[[#This Row],[Nom du champ]],[1]!HistoCPN[Donnée],[1]!HistoCPN[Donnée],"",0,1)="","","X")</f>
        <v>#REF!</v>
      </c>
      <c r="S27" s="218" t="e">
        <f>IF(_xlfn.XLOOKUP(Dico2[[#This Row],[Nom du champ]],[1]!CmdinfoPM[Donnée],[1]!CmdinfoPM[Donnée],"",0,1)="","","X")</f>
        <v>#REF!</v>
      </c>
      <c r="T27" s="218" t="e">
        <f>IF(_xlfn.XLOOKUP(Dico2[[#This Row],[Nom du champ]],[1]!ARCmdInfoPM[Donnée],[1]!ARCmdInfoPM[Donnée],"",0,1)="","","X")</f>
        <v>#REF!</v>
      </c>
      <c r="U27" s="218" t="e">
        <f>IF(_xlfn.XLOOKUP(Dico2[[#This Row],[Nom du champ]],[1]!ARMad[Donnée],[1]!ARMad[Donnée],"",0,1)="","","X")</f>
        <v>#REF!</v>
      </c>
      <c r="V27" s="218" t="e">
        <f>IF(_xlfn.XLOOKUP(Dico2[[#This Row],[Nom du champ]],[1]!NotifPrev[Donnée],[1]!NotifPrev[Donnée],"",0,1)="","","X")</f>
        <v>#REF!</v>
      </c>
      <c r="W27" s="218" t="e">
        <f>IF(_xlfn.XLOOKUP(Dico2[[#This Row],[Nom du champ]],[1]!CRInfoSyndic[Donnée],[1]!CRInfoSyndic[Donnée],"",0,1)="","","X")</f>
        <v>#REF!</v>
      </c>
      <c r="X27" s="218" t="e">
        <f>IF(_xlfn.XLOOKUP(Dico2[[#This Row],[Nom du champ]],[1]!Addu[Donnée],[1]!Addu[Donnée],"",0,1)="","","X")</f>
        <v>#REF!</v>
      </c>
      <c r="Y27" s="218" t="e">
        <f>IF(_xlfn.XLOOKUP(Dico2[[#This Row],[Nom du champ]],[1]!CRAddu[Donnée],[1]!CRAddu[Donnée],"",0,1)="","","X")</f>
        <v>#REF!</v>
      </c>
      <c r="Z27" s="218" t="e">
        <f>IF(_xlfn.XLOOKUP(Dico2[[#This Row],[Nom du champ]],[1]!CmdAnn[Donnée],[1]!CmdAnn[Donnée],"",0,1)="","","X")</f>
        <v>#REF!</v>
      </c>
      <c r="AA27" s="218" t="e">
        <f>IF(_xlfn.XLOOKUP(Dico2[[#This Row],[Nom du champ]],[1]!CRAnnu[Donnée],[1]!CRAnnu[Donnée],"",0,1)="","","X")</f>
        <v>#REF!</v>
      </c>
    </row>
    <row r="28" spans="1:27">
      <c r="A28" s="221" t="s">
        <v>165</v>
      </c>
      <c r="B28" s="221" t="s">
        <v>40</v>
      </c>
      <c r="D28" s="218" t="e">
        <f>IF(_xlfn.XLOOKUP(Dico2[[#This Row],[Nom du champ]],[1]!IPE[Donnée],[1]!IPE[Donnée],"",0,1)="","","X")</f>
        <v>#REF!</v>
      </c>
      <c r="E28" s="218" t="e">
        <f>IF(_xlfn.XLOOKUP(Dico2[[#This Row],[Nom du champ]],[1]!CmdPB[Donnée],[1]!CmdPB[Donnée],"",0,1)="","","X")</f>
        <v>#REF!</v>
      </c>
      <c r="F28" s="218" t="e">
        <f>IF(_xlfn.XLOOKUP(Dico2[[#This Row],[Nom du champ]],[1]!ARcmdPB[Donnée],[1]!ARcmdPB[Donnée],"",0,1)="","","X")</f>
        <v>#REF!</v>
      </c>
      <c r="G28" s="218" t="e">
        <f>IF(_xlfn.XLOOKUP(Dico2[[#This Row],[Nom du champ]],[1]!CRcmdPB[Donnée],[1]!CRcmdPB[Donnée],"",0,1)="","","X")</f>
        <v>#REF!</v>
      </c>
      <c r="H28" s="218" t="e">
        <f>IF(_xlfn.XLOOKUP(Dico2[[#This Row],[Nom du champ]],[1]!AnnulationPB[Donnée],[1]!AnnulationPB[Donnée],"",0,1)="","","X")</f>
        <v>#REF!</v>
      </c>
      <c r="I28" s="218" t="e">
        <f>IF(_xlfn.XLOOKUP(Dico2[[#This Row],[Nom du champ]],[1]!ARannulationPB[Donnée],[1]!ARannulationPB[Donnée],"",0,1)="","","X")</f>
        <v>#REF!</v>
      </c>
      <c r="J28" s="218" t="e">
        <f>IF(_xlfn.XLOOKUP(Dico2[[#This Row],[Nom du champ]],[1]!CmdExtU[Donnée],[1]!CmdExtU[Donnée],"",0,1)="","","X")</f>
        <v>#REF!</v>
      </c>
      <c r="K28" s="218" t="e">
        <f>IF(_xlfn.XLOOKUP(Dico2[[#This Row],[Nom du champ]],[1]!ARCmdExtU[Donnée],[1]!ARCmdExtU[Donnée],"",0,1)="","","X")</f>
        <v>#REF!</v>
      </c>
      <c r="L28" s="218" t="e">
        <f>IF(_xlfn.XLOOKUP(Dico2[[#This Row],[Nom du champ]],[1]!CRCmdExtU[Donnée],[1]!CRCmdExtU[Donnée],"",0,1)="","","X")</f>
        <v>#REF!</v>
      </c>
      <c r="M28" s="218" t="e">
        <f>IF(_xlfn.XLOOKUP(Dico2[[#This Row],[Nom du champ]],[1]!CRMad[Donnée],[1]!CRMad[Donnée],"",0,1)="","","X")</f>
        <v>#REF!</v>
      </c>
      <c r="N28" s="218" t="e">
        <f>IF(_xlfn.XLOOKUP(Dico2[[#This Row],[Nom du champ]],[1]!DeltaIPE[Donnée],[1]!DeltaIPE[Donnée],"",0,1)="","","X")</f>
        <v>#REF!</v>
      </c>
      <c r="O28" s="218" t="e">
        <f>IF(_xlfn.XLOOKUP(Dico2[[#This Row],[Nom du champ]],[1]!HistoIPE[Donnée],[1]!HistoIPE[Donnée],"",0,1)="","","X")</f>
        <v>#REF!</v>
      </c>
      <c r="P28" s="218" t="e">
        <f>IF(_xlfn.XLOOKUP(Dico2[[#This Row],[Nom du champ]],[1]!CPN[Donnée],[1]!CPN[Donnée],"",0,1)="","","X")</f>
        <v>#REF!</v>
      </c>
      <c r="Q28" s="218" t="e">
        <f>IF(_xlfn.XLOOKUP(Dico2[[#This Row],[Nom du champ]],[1]!DeltaCPN[Donnée],[1]!DeltaCPN[Donnée],"",0,1)="","","X")</f>
        <v>#REF!</v>
      </c>
      <c r="R28" s="218" t="e">
        <f>IF(_xlfn.XLOOKUP(Dico2[[#This Row],[Nom du champ]],[1]!HistoCPN[Donnée],[1]!HistoCPN[Donnée],"",0,1)="","","X")</f>
        <v>#REF!</v>
      </c>
      <c r="S28" s="218" t="e">
        <f>IF(_xlfn.XLOOKUP(Dico2[[#This Row],[Nom du champ]],[1]!CmdinfoPM[Donnée],[1]!CmdinfoPM[Donnée],"",0,1)="","","X")</f>
        <v>#REF!</v>
      </c>
      <c r="T28" s="218" t="e">
        <f>IF(_xlfn.XLOOKUP(Dico2[[#This Row],[Nom du champ]],[1]!ARCmdInfoPM[Donnée],[1]!ARCmdInfoPM[Donnée],"",0,1)="","","X")</f>
        <v>#REF!</v>
      </c>
      <c r="U28" s="218" t="e">
        <f>IF(_xlfn.XLOOKUP(Dico2[[#This Row],[Nom du champ]],[1]!ARMad[Donnée],[1]!ARMad[Donnée],"",0,1)="","","X")</f>
        <v>#REF!</v>
      </c>
      <c r="V28" s="218" t="e">
        <f>IF(_xlfn.XLOOKUP(Dico2[[#This Row],[Nom du champ]],[1]!NotifPrev[Donnée],[1]!NotifPrev[Donnée],"",0,1)="","","X")</f>
        <v>#REF!</v>
      </c>
      <c r="W28" s="218" t="e">
        <f>IF(_xlfn.XLOOKUP(Dico2[[#This Row],[Nom du champ]],[1]!CRInfoSyndic[Donnée],[1]!CRInfoSyndic[Donnée],"",0,1)="","","X")</f>
        <v>#REF!</v>
      </c>
      <c r="X28" s="218" t="e">
        <f>IF(_xlfn.XLOOKUP(Dico2[[#This Row],[Nom du champ]],[1]!Addu[Donnée],[1]!Addu[Donnée],"",0,1)="","","X")</f>
        <v>#REF!</v>
      </c>
      <c r="Y28" s="218" t="e">
        <f>IF(_xlfn.XLOOKUP(Dico2[[#This Row],[Nom du champ]],[1]!CRAddu[Donnée],[1]!CRAddu[Donnée],"",0,1)="","","X")</f>
        <v>#REF!</v>
      </c>
      <c r="Z28" s="218" t="e">
        <f>IF(_xlfn.XLOOKUP(Dico2[[#This Row],[Nom du champ]],[1]!CmdAnn[Donnée],[1]!CmdAnn[Donnée],"",0,1)="","","X")</f>
        <v>#REF!</v>
      </c>
      <c r="AA28" s="218" t="e">
        <f>IF(_xlfn.XLOOKUP(Dico2[[#This Row],[Nom du champ]],[1]!CRAnnu[Donnée],[1]!CRAnnu[Donnée],"",0,1)="","","X")</f>
        <v>#REF!</v>
      </c>
    </row>
    <row r="29" spans="1:27">
      <c r="A29" s="221" t="s">
        <v>182</v>
      </c>
      <c r="B29" s="221" t="s">
        <v>40</v>
      </c>
      <c r="D29" s="218" t="e">
        <f>IF(_xlfn.XLOOKUP(Dico2[[#This Row],[Nom du champ]],[1]!IPE[Donnée],[1]!IPE[Donnée],"",0,1)="","","X")</f>
        <v>#REF!</v>
      </c>
      <c r="E29" s="218" t="e">
        <f>IF(_xlfn.XLOOKUP(Dico2[[#This Row],[Nom du champ]],[1]!CmdPB[Donnée],[1]!CmdPB[Donnée],"",0,1)="","","X")</f>
        <v>#REF!</v>
      </c>
      <c r="F29" s="218" t="e">
        <f>IF(_xlfn.XLOOKUP(Dico2[[#This Row],[Nom du champ]],[1]!ARcmdPB[Donnée],[1]!ARcmdPB[Donnée],"",0,1)="","","X")</f>
        <v>#REF!</v>
      </c>
      <c r="G29" s="218" t="e">
        <f>IF(_xlfn.XLOOKUP(Dico2[[#This Row],[Nom du champ]],[1]!CRcmdPB[Donnée],[1]!CRcmdPB[Donnée],"",0,1)="","","X")</f>
        <v>#REF!</v>
      </c>
      <c r="H29" s="218" t="e">
        <f>IF(_xlfn.XLOOKUP(Dico2[[#This Row],[Nom du champ]],[1]!AnnulationPB[Donnée],[1]!AnnulationPB[Donnée],"",0,1)="","","X")</f>
        <v>#REF!</v>
      </c>
      <c r="I29" s="218" t="e">
        <f>IF(_xlfn.XLOOKUP(Dico2[[#This Row],[Nom du champ]],[1]!ARannulationPB[Donnée],[1]!ARannulationPB[Donnée],"",0,1)="","","X")</f>
        <v>#REF!</v>
      </c>
      <c r="J29" s="218" t="e">
        <f>IF(_xlfn.XLOOKUP(Dico2[[#This Row],[Nom du champ]],[1]!CmdExtU[Donnée],[1]!CmdExtU[Donnée],"",0,1)="","","X")</f>
        <v>#REF!</v>
      </c>
      <c r="K29" s="218" t="e">
        <f>IF(_xlfn.XLOOKUP(Dico2[[#This Row],[Nom du champ]],[1]!ARCmdExtU[Donnée],[1]!ARCmdExtU[Donnée],"",0,1)="","","X")</f>
        <v>#REF!</v>
      </c>
      <c r="L29" s="218" t="e">
        <f>IF(_xlfn.XLOOKUP(Dico2[[#This Row],[Nom du champ]],[1]!CRCmdExtU[Donnée],[1]!CRCmdExtU[Donnée],"",0,1)="","","X")</f>
        <v>#REF!</v>
      </c>
      <c r="M29" s="218" t="e">
        <f>IF(_xlfn.XLOOKUP(Dico2[[#This Row],[Nom du champ]],[1]!CRMad[Donnée],[1]!CRMad[Donnée],"",0,1)="","","X")</f>
        <v>#REF!</v>
      </c>
      <c r="N29" s="218" t="e">
        <f>IF(_xlfn.XLOOKUP(Dico2[[#This Row],[Nom du champ]],[1]!DeltaIPE[Donnée],[1]!DeltaIPE[Donnée],"",0,1)="","","X")</f>
        <v>#REF!</v>
      </c>
      <c r="O29" s="218" t="e">
        <f>IF(_xlfn.XLOOKUP(Dico2[[#This Row],[Nom du champ]],[1]!HistoIPE[Donnée],[1]!HistoIPE[Donnée],"",0,1)="","","X")</f>
        <v>#REF!</v>
      </c>
      <c r="P29" s="218" t="e">
        <f>IF(_xlfn.XLOOKUP(Dico2[[#This Row],[Nom du champ]],[1]!CPN[Donnée],[1]!CPN[Donnée],"",0,1)="","","X")</f>
        <v>#REF!</v>
      </c>
      <c r="Q29" s="218" t="e">
        <f>IF(_xlfn.XLOOKUP(Dico2[[#This Row],[Nom du champ]],[1]!DeltaCPN[Donnée],[1]!DeltaCPN[Donnée],"",0,1)="","","X")</f>
        <v>#REF!</v>
      </c>
      <c r="R29" s="218" t="e">
        <f>IF(_xlfn.XLOOKUP(Dico2[[#This Row],[Nom du champ]],[1]!HistoCPN[Donnée],[1]!HistoCPN[Donnée],"",0,1)="","","X")</f>
        <v>#REF!</v>
      </c>
      <c r="S29" s="218" t="e">
        <f>IF(_xlfn.XLOOKUP(Dico2[[#This Row],[Nom du champ]],[1]!CmdinfoPM[Donnée],[1]!CmdinfoPM[Donnée],"",0,1)="","","X")</f>
        <v>#REF!</v>
      </c>
      <c r="T29" s="218" t="e">
        <f>IF(_xlfn.XLOOKUP(Dico2[[#This Row],[Nom du champ]],[1]!ARCmdInfoPM[Donnée],[1]!ARCmdInfoPM[Donnée],"",0,1)="","","X")</f>
        <v>#REF!</v>
      </c>
      <c r="U29" s="218" t="e">
        <f>IF(_xlfn.XLOOKUP(Dico2[[#This Row],[Nom du champ]],[1]!ARMad[Donnée],[1]!ARMad[Donnée],"",0,1)="","","X")</f>
        <v>#REF!</v>
      </c>
      <c r="V29" s="218" t="e">
        <f>IF(_xlfn.XLOOKUP(Dico2[[#This Row],[Nom du champ]],[1]!NotifPrev[Donnée],[1]!NotifPrev[Donnée],"",0,1)="","","X")</f>
        <v>#REF!</v>
      </c>
      <c r="W29" s="218" t="e">
        <f>IF(_xlfn.XLOOKUP(Dico2[[#This Row],[Nom du champ]],[1]!CRInfoSyndic[Donnée],[1]!CRInfoSyndic[Donnée],"",0,1)="","","X")</f>
        <v>#REF!</v>
      </c>
      <c r="X29" s="218" t="e">
        <f>IF(_xlfn.XLOOKUP(Dico2[[#This Row],[Nom du champ]],[1]!Addu[Donnée],[1]!Addu[Donnée],"",0,1)="","","X")</f>
        <v>#REF!</v>
      </c>
      <c r="Y29" s="218" t="e">
        <f>IF(_xlfn.XLOOKUP(Dico2[[#This Row],[Nom du champ]],[1]!CRAddu[Donnée],[1]!CRAddu[Donnée],"",0,1)="","","X")</f>
        <v>#REF!</v>
      </c>
      <c r="Z29" s="218" t="e">
        <f>IF(_xlfn.XLOOKUP(Dico2[[#This Row],[Nom du champ]],[1]!CmdAnn[Donnée],[1]!CmdAnn[Donnée],"",0,1)="","","X")</f>
        <v>#REF!</v>
      </c>
      <c r="AA29" s="218" t="e">
        <f>IF(_xlfn.XLOOKUP(Dico2[[#This Row],[Nom du champ]],[1]!CRAnnu[Donnée],[1]!CRAnnu[Donnée],"",0,1)="","","X")</f>
        <v>#REF!</v>
      </c>
    </row>
    <row r="30" spans="1:27">
      <c r="A30" s="211" t="s">
        <v>532</v>
      </c>
      <c r="B30" s="211" t="s">
        <v>40</v>
      </c>
      <c r="D30" s="218" t="e">
        <f>IF(_xlfn.XLOOKUP(Dico2[[#This Row],[Nom du champ]],[1]!IPE[Donnée],[1]!IPE[Donnée],"",0,1)="","","X")</f>
        <v>#REF!</v>
      </c>
      <c r="E30" s="218" t="e">
        <f>IF(_xlfn.XLOOKUP(Dico2[[#This Row],[Nom du champ]],[1]!CmdPB[Donnée],[1]!CmdPB[Donnée],"",0,1)="","","X")</f>
        <v>#REF!</v>
      </c>
      <c r="F30" s="218" t="e">
        <f>IF(_xlfn.XLOOKUP(Dico2[[#This Row],[Nom du champ]],[1]!ARcmdPB[Donnée],[1]!ARcmdPB[Donnée],"",0,1)="","","X")</f>
        <v>#REF!</v>
      </c>
      <c r="G30" s="218" t="e">
        <f>IF(_xlfn.XLOOKUP(Dico2[[#This Row],[Nom du champ]],[1]!CRcmdPB[Donnée],[1]!CRcmdPB[Donnée],"",0,1)="","","X")</f>
        <v>#REF!</v>
      </c>
      <c r="H30" s="218" t="e">
        <f>IF(_xlfn.XLOOKUP(Dico2[[#This Row],[Nom du champ]],[1]!AnnulationPB[Donnée],[1]!AnnulationPB[Donnée],"",0,1)="","","X")</f>
        <v>#REF!</v>
      </c>
      <c r="I30" s="218" t="e">
        <f>IF(_xlfn.XLOOKUP(Dico2[[#This Row],[Nom du champ]],[1]!ARannulationPB[Donnée],[1]!ARannulationPB[Donnée],"",0,1)="","","X")</f>
        <v>#REF!</v>
      </c>
      <c r="J30" s="218" t="e">
        <f>IF(_xlfn.XLOOKUP(Dico2[[#This Row],[Nom du champ]],[1]!CmdExtU[Donnée],[1]!CmdExtU[Donnée],"",0,1)="","","X")</f>
        <v>#REF!</v>
      </c>
      <c r="K30" s="218" t="e">
        <f>IF(_xlfn.XLOOKUP(Dico2[[#This Row],[Nom du champ]],[1]!ARCmdExtU[Donnée],[1]!ARCmdExtU[Donnée],"",0,1)="","","X")</f>
        <v>#REF!</v>
      </c>
      <c r="L30" s="218" t="e">
        <f>IF(_xlfn.XLOOKUP(Dico2[[#This Row],[Nom du champ]],[1]!CRCmdExtU[Donnée],[1]!CRCmdExtU[Donnée],"",0,1)="","","X")</f>
        <v>#REF!</v>
      </c>
      <c r="M30" s="218" t="e">
        <f>IF(_xlfn.XLOOKUP(Dico2[[#This Row],[Nom du champ]],[1]!CRMad[Donnée],[1]!CRMad[Donnée],"",0,1)="","","X")</f>
        <v>#REF!</v>
      </c>
      <c r="N30" s="218" t="e">
        <f>IF(_xlfn.XLOOKUP(Dico2[[#This Row],[Nom du champ]],[1]!DeltaIPE[Donnée],[1]!DeltaIPE[Donnée],"",0,1)="","","X")</f>
        <v>#REF!</v>
      </c>
      <c r="O30" s="218" t="e">
        <f>IF(_xlfn.XLOOKUP(Dico2[[#This Row],[Nom du champ]],[1]!HistoIPE[Donnée],[1]!HistoIPE[Donnée],"",0,1)="","","X")</f>
        <v>#REF!</v>
      </c>
      <c r="P30" s="218" t="e">
        <f>IF(_xlfn.XLOOKUP(Dico2[[#This Row],[Nom du champ]],[1]!CPN[Donnée],[1]!CPN[Donnée],"",0,1)="","","X")</f>
        <v>#REF!</v>
      </c>
      <c r="Q30" s="218" t="e">
        <f>IF(_xlfn.XLOOKUP(Dico2[[#This Row],[Nom du champ]],[1]!DeltaCPN[Donnée],[1]!DeltaCPN[Donnée],"",0,1)="","","X")</f>
        <v>#REF!</v>
      </c>
      <c r="R30" s="218" t="e">
        <f>IF(_xlfn.XLOOKUP(Dico2[[#This Row],[Nom du champ]],[1]!HistoCPN[Donnée],[1]!HistoCPN[Donnée],"",0,1)="","","X")</f>
        <v>#REF!</v>
      </c>
      <c r="S30" s="218" t="e">
        <f>IF(_xlfn.XLOOKUP(Dico2[[#This Row],[Nom du champ]],[1]!CmdinfoPM[Donnée],[1]!CmdinfoPM[Donnée],"",0,1)="","","X")</f>
        <v>#REF!</v>
      </c>
      <c r="T30" s="218" t="e">
        <f>IF(_xlfn.XLOOKUP(Dico2[[#This Row],[Nom du champ]],[1]!ARCmdInfoPM[Donnée],[1]!ARCmdInfoPM[Donnée],"",0,1)="","","X")</f>
        <v>#REF!</v>
      </c>
      <c r="U30" s="218" t="e">
        <f>IF(_xlfn.XLOOKUP(Dico2[[#This Row],[Nom du champ]],[1]!ARMad[Donnée],[1]!ARMad[Donnée],"",0,1)="","","X")</f>
        <v>#REF!</v>
      </c>
      <c r="V30" s="218" t="e">
        <f>IF(_xlfn.XLOOKUP(Dico2[[#This Row],[Nom du champ]],[1]!NotifPrev[Donnée],[1]!NotifPrev[Donnée],"",0,1)="","","X")</f>
        <v>#REF!</v>
      </c>
      <c r="W30" s="218" t="e">
        <f>IF(_xlfn.XLOOKUP(Dico2[[#This Row],[Nom du champ]],[1]!CRInfoSyndic[Donnée],[1]!CRInfoSyndic[Donnée],"",0,1)="","","X")</f>
        <v>#REF!</v>
      </c>
      <c r="X30" s="218" t="e">
        <f>IF(_xlfn.XLOOKUP(Dico2[[#This Row],[Nom du champ]],[1]!Addu[Donnée],[1]!Addu[Donnée],"",0,1)="","","X")</f>
        <v>#REF!</v>
      </c>
      <c r="Y30" s="218" t="e">
        <f>IF(_xlfn.XLOOKUP(Dico2[[#This Row],[Nom du champ]],[1]!CRAddu[Donnée],[1]!CRAddu[Donnée],"",0,1)="","","X")</f>
        <v>#REF!</v>
      </c>
      <c r="Z30" s="218" t="e">
        <f>IF(_xlfn.XLOOKUP(Dico2[[#This Row],[Nom du champ]],[1]!CmdAnn[Donnée],[1]!CmdAnn[Donnée],"",0,1)="","","X")</f>
        <v>#REF!</v>
      </c>
      <c r="AA30" s="218" t="e">
        <f>IF(_xlfn.XLOOKUP(Dico2[[#This Row],[Nom du champ]],[1]!CRAnnu[Donnée],[1]!CRAnnu[Donnée],"",0,1)="","","X")</f>
        <v>#REF!</v>
      </c>
    </row>
    <row r="31" spans="1:27">
      <c r="A31" s="274" t="s">
        <v>768</v>
      </c>
      <c r="B31" s="275" t="s">
        <v>782</v>
      </c>
      <c r="D31" s="218" t="e">
        <f>IF(_xlfn.XLOOKUP(Dico2[[#This Row],[Nom du champ]],[1]!IPE[Donnée],[1]!IPE[Donnée],"",0,1)="","","X")</f>
        <v>#REF!</v>
      </c>
      <c r="E31" s="218" t="e">
        <f>IF(_xlfn.XLOOKUP(Dico2[[#This Row],[Nom du champ]],[1]!CmdPB[Donnée],[1]!CmdPB[Donnée],"",0,1)="","","X")</f>
        <v>#REF!</v>
      </c>
      <c r="F31" s="218" t="e">
        <f>IF(_xlfn.XLOOKUP(Dico2[[#This Row],[Nom du champ]],[1]!ARcmdPB[Donnée],[1]!ARcmdPB[Donnée],"",0,1)="","","X")</f>
        <v>#REF!</v>
      </c>
      <c r="G31" s="218" t="e">
        <f>IF(_xlfn.XLOOKUP(Dico2[[#This Row],[Nom du champ]],[1]!CRcmdPB[Donnée],[1]!CRcmdPB[Donnée],"",0,1)="","","X")</f>
        <v>#REF!</v>
      </c>
      <c r="H31" s="218" t="e">
        <f>IF(_xlfn.XLOOKUP(Dico2[[#This Row],[Nom du champ]],[1]!AnnulationPB[Donnée],[1]!AnnulationPB[Donnée],"",0,1)="","","X")</f>
        <v>#REF!</v>
      </c>
      <c r="I31" s="218" t="e">
        <f>IF(_xlfn.XLOOKUP(Dico2[[#This Row],[Nom du champ]],[1]!ARannulationPB[Donnée],[1]!ARannulationPB[Donnée],"",0,1)="","","X")</f>
        <v>#REF!</v>
      </c>
      <c r="J31" s="218" t="e">
        <f>IF(_xlfn.XLOOKUP(Dico2[[#This Row],[Nom du champ]],[1]!CmdExtU[Donnée],[1]!CmdExtU[Donnée],"",0,1)="","","X")</f>
        <v>#REF!</v>
      </c>
      <c r="K31" s="218" t="e">
        <f>IF(_xlfn.XLOOKUP(Dico2[[#This Row],[Nom du champ]],[1]!ARCmdExtU[Donnée],[1]!ARCmdExtU[Donnée],"",0,1)="","","X")</f>
        <v>#REF!</v>
      </c>
      <c r="L31" s="218" t="e">
        <f>IF(_xlfn.XLOOKUP(Dico2[[#This Row],[Nom du champ]],[1]!CRCmdExtU[Donnée],[1]!CRCmdExtU[Donnée],"",0,1)="","","X")</f>
        <v>#REF!</v>
      </c>
      <c r="M31" s="218" t="e">
        <f>IF(_xlfn.XLOOKUP(Dico2[[#This Row],[Nom du champ]],[1]!CRMad[Donnée],[1]!CRMad[Donnée],"",0,1)="","","X")</f>
        <v>#REF!</v>
      </c>
      <c r="N31" s="218" t="e">
        <f>IF(_xlfn.XLOOKUP(Dico2[[#This Row],[Nom du champ]],[1]!DeltaIPE[Donnée],[1]!DeltaIPE[Donnée],"",0,1)="","","X")</f>
        <v>#REF!</v>
      </c>
      <c r="O31" s="218" t="e">
        <f>IF(_xlfn.XLOOKUP(Dico2[[#This Row],[Nom du champ]],[1]!HistoIPE[Donnée],[1]!HistoIPE[Donnée],"",0,1)="","","X")</f>
        <v>#REF!</v>
      </c>
      <c r="P31" s="218" t="e">
        <f>IF(_xlfn.XLOOKUP(Dico2[[#This Row],[Nom du champ]],[1]!CPN[Donnée],[1]!CPN[Donnée],"",0,1)="","","X")</f>
        <v>#REF!</v>
      </c>
      <c r="Q31" s="218" t="e">
        <f>IF(_xlfn.XLOOKUP(Dico2[[#This Row],[Nom du champ]],[1]!DeltaCPN[Donnée],[1]!DeltaCPN[Donnée],"",0,1)="","","X")</f>
        <v>#REF!</v>
      </c>
      <c r="R31" s="218" t="e">
        <f>IF(_xlfn.XLOOKUP(Dico2[[#This Row],[Nom du champ]],[1]!HistoCPN[Donnée],[1]!HistoCPN[Donnée],"",0,1)="","","X")</f>
        <v>#REF!</v>
      </c>
      <c r="S31" s="218" t="e">
        <f>IF(_xlfn.XLOOKUP(Dico2[[#This Row],[Nom du champ]],[1]!CmdinfoPM[Donnée],[1]!CmdinfoPM[Donnée],"",0,1)="","","X")</f>
        <v>#REF!</v>
      </c>
      <c r="T31" s="218" t="e">
        <f>IF(_xlfn.XLOOKUP(Dico2[[#This Row],[Nom du champ]],[1]!ARCmdInfoPM[Donnée],[1]!ARCmdInfoPM[Donnée],"",0,1)="","","X")</f>
        <v>#REF!</v>
      </c>
      <c r="U31" s="218" t="e">
        <f>IF(_xlfn.XLOOKUP(Dico2[[#This Row],[Nom du champ]],[1]!ARMad[Donnée],[1]!ARMad[Donnée],"",0,1)="","","X")</f>
        <v>#REF!</v>
      </c>
      <c r="V31" s="218" t="e">
        <f>IF(_xlfn.XLOOKUP(Dico2[[#This Row],[Nom du champ]],[1]!NotifPrev[Donnée],[1]!NotifPrev[Donnée],"",0,1)="","","X")</f>
        <v>#REF!</v>
      </c>
      <c r="W31" s="218" t="e">
        <f>IF(_xlfn.XLOOKUP(Dico2[[#This Row],[Nom du champ]],[1]!CRInfoSyndic[Donnée],[1]!CRInfoSyndic[Donnée],"",0,1)="","","X")</f>
        <v>#REF!</v>
      </c>
      <c r="X31" s="218" t="e">
        <f>IF(_xlfn.XLOOKUP(Dico2[[#This Row],[Nom du champ]],[1]!Addu[Donnée],[1]!Addu[Donnée],"",0,1)="","","X")</f>
        <v>#REF!</v>
      </c>
      <c r="Y31" s="218" t="e">
        <f>IF(_xlfn.XLOOKUP(Dico2[[#This Row],[Nom du champ]],[1]!CRAddu[Donnée],[1]!CRAddu[Donnée],"",0,1)="","","X")</f>
        <v>#REF!</v>
      </c>
      <c r="Z31" s="218" t="e">
        <f>IF(_xlfn.XLOOKUP(Dico2[[#This Row],[Nom du champ]],[1]!CmdAnn[Donnée],[1]!CmdAnn[Donnée],"",0,1)="","","X")</f>
        <v>#REF!</v>
      </c>
      <c r="AA31" s="218" t="e">
        <f>IF(_xlfn.XLOOKUP(Dico2[[#This Row],[Nom du champ]],[1]!CRAnnu[Donnée],[1]!CRAnnu[Donnée],"",0,1)="","","X")</f>
        <v>#REF!</v>
      </c>
    </row>
    <row r="32" spans="1:27">
      <c r="A32" s="211" t="s">
        <v>343</v>
      </c>
      <c r="B32" s="223" t="s">
        <v>42</v>
      </c>
      <c r="D32" s="218" t="e">
        <f>IF(_xlfn.XLOOKUP(Dico2[[#This Row],[Nom du champ]],[1]!IPE[Donnée],[1]!IPE[Donnée],"",0,1)="","","X")</f>
        <v>#REF!</v>
      </c>
      <c r="E32" s="218" t="e">
        <f>IF(_xlfn.XLOOKUP(Dico2[[#This Row],[Nom du champ]],[1]!CmdPB[Donnée],[1]!CmdPB[Donnée],"",0,1)="","","X")</f>
        <v>#REF!</v>
      </c>
      <c r="F32" s="218" t="e">
        <f>IF(_xlfn.XLOOKUP(Dico2[[#This Row],[Nom du champ]],[1]!ARcmdPB[Donnée],[1]!ARcmdPB[Donnée],"",0,1)="","","X")</f>
        <v>#REF!</v>
      </c>
      <c r="G32" s="218" t="e">
        <f>IF(_xlfn.XLOOKUP(Dico2[[#This Row],[Nom du champ]],[1]!CRcmdPB[Donnée],[1]!CRcmdPB[Donnée],"",0,1)="","","X")</f>
        <v>#REF!</v>
      </c>
      <c r="H32" s="218" t="e">
        <f>IF(_xlfn.XLOOKUP(Dico2[[#This Row],[Nom du champ]],[1]!AnnulationPB[Donnée],[1]!AnnulationPB[Donnée],"",0,1)="","","X")</f>
        <v>#REF!</v>
      </c>
      <c r="I32" s="218" t="e">
        <f>IF(_xlfn.XLOOKUP(Dico2[[#This Row],[Nom du champ]],[1]!ARannulationPB[Donnée],[1]!ARannulationPB[Donnée],"",0,1)="","","X")</f>
        <v>#REF!</v>
      </c>
      <c r="J32" s="218" t="e">
        <f>IF(_xlfn.XLOOKUP(Dico2[[#This Row],[Nom du champ]],[1]!CmdExtU[Donnée],[1]!CmdExtU[Donnée],"",0,1)="","","X")</f>
        <v>#REF!</v>
      </c>
      <c r="K32" s="218" t="e">
        <f>IF(_xlfn.XLOOKUP(Dico2[[#This Row],[Nom du champ]],[1]!ARCmdExtU[Donnée],[1]!ARCmdExtU[Donnée],"",0,1)="","","X")</f>
        <v>#REF!</v>
      </c>
      <c r="L32" s="218" t="e">
        <f>IF(_xlfn.XLOOKUP(Dico2[[#This Row],[Nom du champ]],[1]!CRCmdExtU[Donnée],[1]!CRCmdExtU[Donnée],"",0,1)="","","X")</f>
        <v>#REF!</v>
      </c>
      <c r="M32" s="218" t="e">
        <f>IF(_xlfn.XLOOKUP(Dico2[[#This Row],[Nom du champ]],[1]!CRMad[Donnée],[1]!CRMad[Donnée],"",0,1)="","","X")</f>
        <v>#REF!</v>
      </c>
      <c r="N32" s="218" t="e">
        <f>IF(_xlfn.XLOOKUP(Dico2[[#This Row],[Nom du champ]],[1]!DeltaIPE[Donnée],[1]!DeltaIPE[Donnée],"",0,1)="","","X")</f>
        <v>#REF!</v>
      </c>
      <c r="O32" s="218" t="e">
        <f>IF(_xlfn.XLOOKUP(Dico2[[#This Row],[Nom du champ]],[1]!HistoIPE[Donnée],[1]!HistoIPE[Donnée],"",0,1)="","","X")</f>
        <v>#REF!</v>
      </c>
      <c r="P32" s="218" t="e">
        <f>IF(_xlfn.XLOOKUP(Dico2[[#This Row],[Nom du champ]],[1]!CPN[Donnée],[1]!CPN[Donnée],"",0,1)="","","X")</f>
        <v>#REF!</v>
      </c>
      <c r="Q32" s="218" t="e">
        <f>IF(_xlfn.XLOOKUP(Dico2[[#This Row],[Nom du champ]],[1]!DeltaCPN[Donnée],[1]!DeltaCPN[Donnée],"",0,1)="","","X")</f>
        <v>#REF!</v>
      </c>
      <c r="R32" s="218" t="e">
        <f>IF(_xlfn.XLOOKUP(Dico2[[#This Row],[Nom du champ]],[1]!HistoCPN[Donnée],[1]!HistoCPN[Donnée],"",0,1)="","","X")</f>
        <v>#REF!</v>
      </c>
      <c r="S32" s="218" t="e">
        <f>IF(_xlfn.XLOOKUP(Dico2[[#This Row],[Nom du champ]],[1]!CmdinfoPM[Donnée],[1]!CmdinfoPM[Donnée],"",0,1)="","","X")</f>
        <v>#REF!</v>
      </c>
      <c r="T32" s="218" t="e">
        <f>IF(_xlfn.XLOOKUP(Dico2[[#This Row],[Nom du champ]],[1]!ARCmdInfoPM[Donnée],[1]!ARCmdInfoPM[Donnée],"",0,1)="","","X")</f>
        <v>#REF!</v>
      </c>
      <c r="U32" s="218" t="e">
        <f>IF(_xlfn.XLOOKUP(Dico2[[#This Row],[Nom du champ]],[1]!ARMad[Donnée],[1]!ARMad[Donnée],"",0,1)="","","X")</f>
        <v>#REF!</v>
      </c>
      <c r="V32" s="218" t="e">
        <f>IF(_xlfn.XLOOKUP(Dico2[[#This Row],[Nom du champ]],[1]!NotifPrev[Donnée],[1]!NotifPrev[Donnée],"",0,1)="","","X")</f>
        <v>#REF!</v>
      </c>
      <c r="W32" s="218" t="e">
        <f>IF(_xlfn.XLOOKUP(Dico2[[#This Row],[Nom du champ]],[1]!CRInfoSyndic[Donnée],[1]!CRInfoSyndic[Donnée],"",0,1)="","","X")</f>
        <v>#REF!</v>
      </c>
      <c r="X32" s="218" t="e">
        <f>IF(_xlfn.XLOOKUP(Dico2[[#This Row],[Nom du champ]],[1]!Addu[Donnée],[1]!Addu[Donnée],"",0,1)="","","X")</f>
        <v>#REF!</v>
      </c>
      <c r="Y32" s="218" t="e">
        <f>IF(_xlfn.XLOOKUP(Dico2[[#This Row],[Nom du champ]],[1]!CRAddu[Donnée],[1]!CRAddu[Donnée],"",0,1)="","","X")</f>
        <v>#REF!</v>
      </c>
      <c r="Z32" s="218" t="e">
        <f>IF(_xlfn.XLOOKUP(Dico2[[#This Row],[Nom du champ]],[1]!CmdAnn[Donnée],[1]!CmdAnn[Donnée],"",0,1)="","","X")</f>
        <v>#REF!</v>
      </c>
      <c r="AA32" s="218" t="e">
        <f>IF(_xlfn.XLOOKUP(Dico2[[#This Row],[Nom du champ]],[1]!CRAnnu[Donnée],[1]!CRAnnu[Donnée],"",0,1)="","","X")</f>
        <v>#REF!</v>
      </c>
    </row>
    <row r="33" spans="1:27">
      <c r="A33" s="274" t="s">
        <v>770</v>
      </c>
      <c r="B33" s="275" t="s">
        <v>782</v>
      </c>
      <c r="D33" s="218" t="e">
        <f>IF(_xlfn.XLOOKUP(Dico2[[#This Row],[Nom du champ]],[1]!IPE[Donnée],[1]!IPE[Donnée],"",0,1)="","","X")</f>
        <v>#REF!</v>
      </c>
      <c r="E33" s="218" t="e">
        <f>IF(_xlfn.XLOOKUP(Dico2[[#This Row],[Nom du champ]],[1]!CmdPB[Donnée],[1]!CmdPB[Donnée],"",0,1)="","","X")</f>
        <v>#REF!</v>
      </c>
      <c r="F33" s="218" t="e">
        <f>IF(_xlfn.XLOOKUP(Dico2[[#This Row],[Nom du champ]],[1]!ARcmdPB[Donnée],[1]!ARcmdPB[Donnée],"",0,1)="","","X")</f>
        <v>#REF!</v>
      </c>
      <c r="G33" s="218" t="e">
        <f>IF(_xlfn.XLOOKUP(Dico2[[#This Row],[Nom du champ]],[1]!CRcmdPB[Donnée],[1]!CRcmdPB[Donnée],"",0,1)="","","X")</f>
        <v>#REF!</v>
      </c>
      <c r="H33" s="218" t="e">
        <f>IF(_xlfn.XLOOKUP(Dico2[[#This Row],[Nom du champ]],[1]!AnnulationPB[Donnée],[1]!AnnulationPB[Donnée],"",0,1)="","","X")</f>
        <v>#REF!</v>
      </c>
      <c r="I33" s="218" t="e">
        <f>IF(_xlfn.XLOOKUP(Dico2[[#This Row],[Nom du champ]],[1]!ARannulationPB[Donnée],[1]!ARannulationPB[Donnée],"",0,1)="","","X")</f>
        <v>#REF!</v>
      </c>
      <c r="J33" s="218" t="e">
        <f>IF(_xlfn.XLOOKUP(Dico2[[#This Row],[Nom du champ]],[1]!CmdExtU[Donnée],[1]!CmdExtU[Donnée],"",0,1)="","","X")</f>
        <v>#REF!</v>
      </c>
      <c r="K33" s="218" t="e">
        <f>IF(_xlfn.XLOOKUP(Dico2[[#This Row],[Nom du champ]],[1]!ARCmdExtU[Donnée],[1]!ARCmdExtU[Donnée],"",0,1)="","","X")</f>
        <v>#REF!</v>
      </c>
      <c r="L33" s="218" t="e">
        <f>IF(_xlfn.XLOOKUP(Dico2[[#This Row],[Nom du champ]],[1]!CRCmdExtU[Donnée],[1]!CRCmdExtU[Donnée],"",0,1)="","","X")</f>
        <v>#REF!</v>
      </c>
      <c r="M33" s="218" t="e">
        <f>IF(_xlfn.XLOOKUP(Dico2[[#This Row],[Nom du champ]],[1]!CRMad[Donnée],[1]!CRMad[Donnée],"",0,1)="","","X")</f>
        <v>#REF!</v>
      </c>
      <c r="N33" s="218" t="e">
        <f>IF(_xlfn.XLOOKUP(Dico2[[#This Row],[Nom du champ]],[1]!DeltaIPE[Donnée],[1]!DeltaIPE[Donnée],"",0,1)="","","X")</f>
        <v>#REF!</v>
      </c>
      <c r="O33" s="218" t="e">
        <f>IF(_xlfn.XLOOKUP(Dico2[[#This Row],[Nom du champ]],[1]!HistoIPE[Donnée],[1]!HistoIPE[Donnée],"",0,1)="","","X")</f>
        <v>#REF!</v>
      </c>
      <c r="P33" s="218" t="e">
        <f>IF(_xlfn.XLOOKUP(Dico2[[#This Row],[Nom du champ]],[1]!CPN[Donnée],[1]!CPN[Donnée],"",0,1)="","","X")</f>
        <v>#REF!</v>
      </c>
      <c r="Q33" s="218" t="e">
        <f>IF(_xlfn.XLOOKUP(Dico2[[#This Row],[Nom du champ]],[1]!DeltaCPN[Donnée],[1]!DeltaCPN[Donnée],"",0,1)="","","X")</f>
        <v>#REF!</v>
      </c>
      <c r="R33" s="218" t="e">
        <f>IF(_xlfn.XLOOKUP(Dico2[[#This Row],[Nom du champ]],[1]!HistoCPN[Donnée],[1]!HistoCPN[Donnée],"",0,1)="","","X")</f>
        <v>#REF!</v>
      </c>
      <c r="S33" s="218" t="e">
        <f>IF(_xlfn.XLOOKUP(Dico2[[#This Row],[Nom du champ]],[1]!CmdinfoPM[Donnée],[1]!CmdinfoPM[Donnée],"",0,1)="","","X")</f>
        <v>#REF!</v>
      </c>
      <c r="T33" s="218" t="e">
        <f>IF(_xlfn.XLOOKUP(Dico2[[#This Row],[Nom du champ]],[1]!ARCmdInfoPM[Donnée],[1]!ARCmdInfoPM[Donnée],"",0,1)="","","X")</f>
        <v>#REF!</v>
      </c>
      <c r="U33" s="218" t="e">
        <f>IF(_xlfn.XLOOKUP(Dico2[[#This Row],[Nom du champ]],[1]!ARMad[Donnée],[1]!ARMad[Donnée],"",0,1)="","","X")</f>
        <v>#REF!</v>
      </c>
      <c r="V33" s="218" t="e">
        <f>IF(_xlfn.XLOOKUP(Dico2[[#This Row],[Nom du champ]],[1]!NotifPrev[Donnée],[1]!NotifPrev[Donnée],"",0,1)="","","X")</f>
        <v>#REF!</v>
      </c>
      <c r="W33" s="218" t="e">
        <f>IF(_xlfn.XLOOKUP(Dico2[[#This Row],[Nom du champ]],[1]!CRInfoSyndic[Donnée],[1]!CRInfoSyndic[Donnée],"",0,1)="","","X")</f>
        <v>#REF!</v>
      </c>
      <c r="X33" s="218" t="e">
        <f>IF(_xlfn.XLOOKUP(Dico2[[#This Row],[Nom du champ]],[1]!Addu[Donnée],[1]!Addu[Donnée],"",0,1)="","","X")</f>
        <v>#REF!</v>
      </c>
      <c r="Y33" s="218" t="e">
        <f>IF(_xlfn.XLOOKUP(Dico2[[#This Row],[Nom du champ]],[1]!CRAddu[Donnée],[1]!CRAddu[Donnée],"",0,1)="","","X")</f>
        <v>#REF!</v>
      </c>
      <c r="Z33" s="218" t="e">
        <f>IF(_xlfn.XLOOKUP(Dico2[[#This Row],[Nom du champ]],[1]!CmdAnn[Donnée],[1]!CmdAnn[Donnée],"",0,1)="","","X")</f>
        <v>#REF!</v>
      </c>
      <c r="AA33" s="218" t="e">
        <f>IF(_xlfn.XLOOKUP(Dico2[[#This Row],[Nom du champ]],[1]!CRAnnu[Donnée],[1]!CRAnnu[Donnée],"",0,1)="","","X")</f>
        <v>#REF!</v>
      </c>
    </row>
    <row r="34" spans="1:27">
      <c r="A34" s="220" t="s">
        <v>192</v>
      </c>
      <c r="B34" s="211" t="s">
        <v>42</v>
      </c>
      <c r="D34" s="218" t="e">
        <f>IF(_xlfn.XLOOKUP(Dico2[[#This Row],[Nom du champ]],[1]!IPE[Donnée],[1]!IPE[Donnée],"",0,1)="","","X")</f>
        <v>#REF!</v>
      </c>
      <c r="E34" s="218" t="e">
        <f>IF(_xlfn.XLOOKUP(Dico2[[#This Row],[Nom du champ]],[1]!CmdPB[Donnée],[1]!CmdPB[Donnée],"",0,1)="","","X")</f>
        <v>#REF!</v>
      </c>
      <c r="F34" s="218" t="e">
        <f>IF(_xlfn.XLOOKUP(Dico2[[#This Row],[Nom du champ]],[1]!ARcmdPB[Donnée],[1]!ARcmdPB[Donnée],"",0,1)="","","X")</f>
        <v>#REF!</v>
      </c>
      <c r="G34" s="218" t="e">
        <f>IF(_xlfn.XLOOKUP(Dico2[[#This Row],[Nom du champ]],[1]!CRcmdPB[Donnée],[1]!CRcmdPB[Donnée],"",0,1)="","","X")</f>
        <v>#REF!</v>
      </c>
      <c r="H34" s="218" t="e">
        <f>IF(_xlfn.XLOOKUP(Dico2[[#This Row],[Nom du champ]],[1]!AnnulationPB[Donnée],[1]!AnnulationPB[Donnée],"",0,1)="","","X")</f>
        <v>#REF!</v>
      </c>
      <c r="I34" s="218" t="e">
        <f>IF(_xlfn.XLOOKUP(Dico2[[#This Row],[Nom du champ]],[1]!ARannulationPB[Donnée],[1]!ARannulationPB[Donnée],"",0,1)="","","X")</f>
        <v>#REF!</v>
      </c>
      <c r="J34" s="218" t="e">
        <f>IF(_xlfn.XLOOKUP(Dico2[[#This Row],[Nom du champ]],[1]!CmdExtU[Donnée],[1]!CmdExtU[Donnée],"",0,1)="","","X")</f>
        <v>#REF!</v>
      </c>
      <c r="K34" s="218" t="e">
        <f>IF(_xlfn.XLOOKUP(Dico2[[#This Row],[Nom du champ]],[1]!ARCmdExtU[Donnée],[1]!ARCmdExtU[Donnée],"",0,1)="","","X")</f>
        <v>#REF!</v>
      </c>
      <c r="L34" s="218" t="e">
        <f>IF(_xlfn.XLOOKUP(Dico2[[#This Row],[Nom du champ]],[1]!CRCmdExtU[Donnée],[1]!CRCmdExtU[Donnée],"",0,1)="","","X")</f>
        <v>#REF!</v>
      </c>
      <c r="M34" s="218" t="e">
        <f>IF(_xlfn.XLOOKUP(Dico2[[#This Row],[Nom du champ]],[1]!CRMad[Donnée],[1]!CRMad[Donnée],"",0,1)="","","X")</f>
        <v>#REF!</v>
      </c>
      <c r="N34" s="218" t="e">
        <f>IF(_xlfn.XLOOKUP(Dico2[[#This Row],[Nom du champ]],[1]!DeltaIPE[Donnée],[1]!DeltaIPE[Donnée],"",0,1)="","","X")</f>
        <v>#REF!</v>
      </c>
      <c r="O34" s="218" t="e">
        <f>IF(_xlfn.XLOOKUP(Dico2[[#This Row],[Nom du champ]],[1]!HistoIPE[Donnée],[1]!HistoIPE[Donnée],"",0,1)="","","X")</f>
        <v>#REF!</v>
      </c>
      <c r="P34" s="218" t="e">
        <f>IF(_xlfn.XLOOKUP(Dico2[[#This Row],[Nom du champ]],[1]!CPN[Donnée],[1]!CPN[Donnée],"",0,1)="","","X")</f>
        <v>#REF!</v>
      </c>
      <c r="Q34" s="218" t="e">
        <f>IF(_xlfn.XLOOKUP(Dico2[[#This Row],[Nom du champ]],[1]!DeltaCPN[Donnée],[1]!DeltaCPN[Donnée],"",0,1)="","","X")</f>
        <v>#REF!</v>
      </c>
      <c r="R34" s="218" t="e">
        <f>IF(_xlfn.XLOOKUP(Dico2[[#This Row],[Nom du champ]],[1]!HistoCPN[Donnée],[1]!HistoCPN[Donnée],"",0,1)="","","X")</f>
        <v>#REF!</v>
      </c>
      <c r="S34" s="218" t="e">
        <f>IF(_xlfn.XLOOKUP(Dico2[[#This Row],[Nom du champ]],[1]!CmdinfoPM[Donnée],[1]!CmdinfoPM[Donnée],"",0,1)="","","X")</f>
        <v>#REF!</v>
      </c>
      <c r="T34" s="218" t="e">
        <f>IF(_xlfn.XLOOKUP(Dico2[[#This Row],[Nom du champ]],[1]!ARCmdInfoPM[Donnée],[1]!ARCmdInfoPM[Donnée],"",0,1)="","","X")</f>
        <v>#REF!</v>
      </c>
      <c r="U34" s="218" t="e">
        <f>IF(_xlfn.XLOOKUP(Dico2[[#This Row],[Nom du champ]],[1]!ARMad[Donnée],[1]!ARMad[Donnée],"",0,1)="","","X")</f>
        <v>#REF!</v>
      </c>
      <c r="V34" s="218" t="e">
        <f>IF(_xlfn.XLOOKUP(Dico2[[#This Row],[Nom du champ]],[1]!NotifPrev[Donnée],[1]!NotifPrev[Donnée],"",0,1)="","","X")</f>
        <v>#REF!</v>
      </c>
      <c r="W34" s="218" t="e">
        <f>IF(_xlfn.XLOOKUP(Dico2[[#This Row],[Nom du champ]],[1]!CRInfoSyndic[Donnée],[1]!CRInfoSyndic[Donnée],"",0,1)="","","X")</f>
        <v>#REF!</v>
      </c>
      <c r="X34" s="218" t="e">
        <f>IF(_xlfn.XLOOKUP(Dico2[[#This Row],[Nom du champ]],[1]!Addu[Donnée],[1]!Addu[Donnée],"",0,1)="","","X")</f>
        <v>#REF!</v>
      </c>
      <c r="Y34" s="218" t="e">
        <f>IF(_xlfn.XLOOKUP(Dico2[[#This Row],[Nom du champ]],[1]!CRAddu[Donnée],[1]!CRAddu[Donnée],"",0,1)="","","X")</f>
        <v>#REF!</v>
      </c>
      <c r="Z34" s="218" t="e">
        <f>IF(_xlfn.XLOOKUP(Dico2[[#This Row],[Nom du champ]],[1]!CmdAnn[Donnée],[1]!CmdAnn[Donnée],"",0,1)="","","X")</f>
        <v>#REF!</v>
      </c>
      <c r="AA34" s="218" t="e">
        <f>IF(_xlfn.XLOOKUP(Dico2[[#This Row],[Nom du champ]],[1]!CRAnnu[Donnée],[1]!CRAnnu[Donnée],"",0,1)="","","X")</f>
        <v>#REF!</v>
      </c>
    </row>
    <row r="35" spans="1:27">
      <c r="A35" s="211" t="s">
        <v>635</v>
      </c>
      <c r="B35" s="210" t="s">
        <v>636</v>
      </c>
      <c r="D35" s="218" t="e">
        <f>IF(_xlfn.XLOOKUP(Dico2[[#This Row],[Nom du champ]],[1]!IPE[Donnée],[1]!IPE[Donnée],"",0,1)="","","X")</f>
        <v>#REF!</v>
      </c>
      <c r="E35" s="218" t="e">
        <f>IF(_xlfn.XLOOKUP(Dico2[[#This Row],[Nom du champ]],[1]!CmdPB[Donnée],[1]!CmdPB[Donnée],"",0,1)="","","X")</f>
        <v>#REF!</v>
      </c>
      <c r="F35" s="218" t="e">
        <f>IF(_xlfn.XLOOKUP(Dico2[[#This Row],[Nom du champ]],[1]!ARcmdPB[Donnée],[1]!ARcmdPB[Donnée],"",0,1)="","","X")</f>
        <v>#REF!</v>
      </c>
      <c r="G35" s="218" t="e">
        <f>IF(_xlfn.XLOOKUP(Dico2[[#This Row],[Nom du champ]],[1]!CRcmdPB[Donnée],[1]!CRcmdPB[Donnée],"",0,1)="","","X")</f>
        <v>#REF!</v>
      </c>
      <c r="H35" s="218" t="e">
        <f>IF(_xlfn.XLOOKUP(Dico2[[#This Row],[Nom du champ]],[1]!AnnulationPB[Donnée],[1]!AnnulationPB[Donnée],"",0,1)="","","X")</f>
        <v>#REF!</v>
      </c>
      <c r="I35" s="218" t="e">
        <f>IF(_xlfn.XLOOKUP(Dico2[[#This Row],[Nom du champ]],[1]!ARannulationPB[Donnée],[1]!ARannulationPB[Donnée],"",0,1)="","","X")</f>
        <v>#REF!</v>
      </c>
      <c r="J35" s="218" t="e">
        <f>IF(_xlfn.XLOOKUP(Dico2[[#This Row],[Nom du champ]],[1]!CmdExtU[Donnée],[1]!CmdExtU[Donnée],"",0,1)="","","X")</f>
        <v>#REF!</v>
      </c>
      <c r="K35" s="218" t="e">
        <f>IF(_xlfn.XLOOKUP(Dico2[[#This Row],[Nom du champ]],[1]!ARCmdExtU[Donnée],[1]!ARCmdExtU[Donnée],"",0,1)="","","X")</f>
        <v>#REF!</v>
      </c>
      <c r="L35" s="218" t="e">
        <f>IF(_xlfn.XLOOKUP(Dico2[[#This Row],[Nom du champ]],[1]!CRCmdExtU[Donnée],[1]!CRCmdExtU[Donnée],"",0,1)="","","X")</f>
        <v>#REF!</v>
      </c>
      <c r="M35" s="218" t="e">
        <f>IF(_xlfn.XLOOKUP(Dico2[[#This Row],[Nom du champ]],[1]!CRMad[Donnée],[1]!CRMad[Donnée],"",0,1)="","","X")</f>
        <v>#REF!</v>
      </c>
      <c r="N35" s="218" t="e">
        <f>IF(_xlfn.XLOOKUP(Dico2[[#This Row],[Nom du champ]],[1]!DeltaIPE[Donnée],[1]!DeltaIPE[Donnée],"",0,1)="","","X")</f>
        <v>#REF!</v>
      </c>
      <c r="O35" s="218" t="e">
        <f>IF(_xlfn.XLOOKUP(Dico2[[#This Row],[Nom du champ]],[1]!HistoIPE[Donnée],[1]!HistoIPE[Donnée],"",0,1)="","","X")</f>
        <v>#REF!</v>
      </c>
      <c r="P35" s="218" t="e">
        <f>IF(_xlfn.XLOOKUP(Dico2[[#This Row],[Nom du champ]],[1]!CPN[Donnée],[1]!CPN[Donnée],"",0,1)="","","X")</f>
        <v>#REF!</v>
      </c>
      <c r="Q35" s="218" t="e">
        <f>IF(_xlfn.XLOOKUP(Dico2[[#This Row],[Nom du champ]],[1]!DeltaCPN[Donnée],[1]!DeltaCPN[Donnée],"",0,1)="","","X")</f>
        <v>#REF!</v>
      </c>
      <c r="R35" s="218" t="e">
        <f>IF(_xlfn.XLOOKUP(Dico2[[#This Row],[Nom du champ]],[1]!HistoCPN[Donnée],[1]!HistoCPN[Donnée],"",0,1)="","","X")</f>
        <v>#REF!</v>
      </c>
      <c r="S35" s="218" t="e">
        <f>IF(_xlfn.XLOOKUP(Dico2[[#This Row],[Nom du champ]],[1]!CmdinfoPM[Donnée],[1]!CmdinfoPM[Donnée],"",0,1)="","","X")</f>
        <v>#REF!</v>
      </c>
      <c r="T35" s="218" t="e">
        <f>IF(_xlfn.XLOOKUP(Dico2[[#This Row],[Nom du champ]],[1]!ARCmdInfoPM[Donnée],[1]!ARCmdInfoPM[Donnée],"",0,1)="","","X")</f>
        <v>#REF!</v>
      </c>
      <c r="U35" s="218" t="e">
        <f>IF(_xlfn.XLOOKUP(Dico2[[#This Row],[Nom du champ]],[1]!ARMad[Donnée],[1]!ARMad[Donnée],"",0,1)="","","X")</f>
        <v>#REF!</v>
      </c>
      <c r="V35" s="218" t="e">
        <f>IF(_xlfn.XLOOKUP(Dico2[[#This Row],[Nom du champ]],[1]!NotifPrev[Donnée],[1]!NotifPrev[Donnée],"",0,1)="","","X")</f>
        <v>#REF!</v>
      </c>
      <c r="W35" s="218" t="e">
        <f>IF(_xlfn.XLOOKUP(Dico2[[#This Row],[Nom du champ]],[1]!CRInfoSyndic[Donnée],[1]!CRInfoSyndic[Donnée],"",0,1)="","","X")</f>
        <v>#REF!</v>
      </c>
      <c r="X35" s="218" t="e">
        <f>IF(_xlfn.XLOOKUP(Dico2[[#This Row],[Nom du champ]],[1]!Addu[Donnée],[1]!Addu[Donnée],"",0,1)="","","X")</f>
        <v>#REF!</v>
      </c>
      <c r="Y35" s="218" t="e">
        <f>IF(_xlfn.XLOOKUP(Dico2[[#This Row],[Nom du champ]],[1]!CRAddu[Donnée],[1]!CRAddu[Donnée],"",0,1)="","","X")</f>
        <v>#REF!</v>
      </c>
      <c r="Z35" s="218" t="e">
        <f>IF(_xlfn.XLOOKUP(Dico2[[#This Row],[Nom du champ]],[1]!CmdAnn[Donnée],[1]!CmdAnn[Donnée],"",0,1)="","","X")</f>
        <v>#REF!</v>
      </c>
      <c r="AA35" s="218" t="e">
        <f>IF(_xlfn.XLOOKUP(Dico2[[#This Row],[Nom du champ]],[1]!CRAnnu[Donnée],[1]!CRAnnu[Donnée],"",0,1)="","","X")</f>
        <v>#REF!</v>
      </c>
    </row>
    <row r="36" spans="1:27">
      <c r="A36" s="211" t="s">
        <v>419</v>
      </c>
      <c r="B36" s="221" t="s">
        <v>420</v>
      </c>
      <c r="D36" s="218" t="e">
        <f>IF(_xlfn.XLOOKUP(Dico2[[#This Row],[Nom du champ]],[1]!IPE[Donnée],[1]!IPE[Donnée],"",0,1)="","","X")</f>
        <v>#REF!</v>
      </c>
      <c r="E36" s="218" t="e">
        <f>IF(_xlfn.XLOOKUP(Dico2[[#This Row],[Nom du champ]],[1]!CmdPB[Donnée],[1]!CmdPB[Donnée],"",0,1)="","","X")</f>
        <v>#REF!</v>
      </c>
      <c r="F36" s="218" t="e">
        <f>IF(_xlfn.XLOOKUP(Dico2[[#This Row],[Nom du champ]],[1]!ARcmdPB[Donnée],[1]!ARcmdPB[Donnée],"",0,1)="","","X")</f>
        <v>#REF!</v>
      </c>
      <c r="G36" s="218" t="e">
        <f>IF(_xlfn.XLOOKUP(Dico2[[#This Row],[Nom du champ]],[1]!CRcmdPB[Donnée],[1]!CRcmdPB[Donnée],"",0,1)="","","X")</f>
        <v>#REF!</v>
      </c>
      <c r="H36" s="218" t="e">
        <f>IF(_xlfn.XLOOKUP(Dico2[[#This Row],[Nom du champ]],[1]!AnnulationPB[Donnée],[1]!AnnulationPB[Donnée],"",0,1)="","","X")</f>
        <v>#REF!</v>
      </c>
      <c r="I36" s="218" t="e">
        <f>IF(_xlfn.XLOOKUP(Dico2[[#This Row],[Nom du champ]],[1]!ARannulationPB[Donnée],[1]!ARannulationPB[Donnée],"",0,1)="","","X")</f>
        <v>#REF!</v>
      </c>
      <c r="J36" s="218" t="e">
        <f>IF(_xlfn.XLOOKUP(Dico2[[#This Row],[Nom du champ]],[1]!CmdExtU[Donnée],[1]!CmdExtU[Donnée],"",0,1)="","","X")</f>
        <v>#REF!</v>
      </c>
      <c r="K36" s="218" t="e">
        <f>IF(_xlfn.XLOOKUP(Dico2[[#This Row],[Nom du champ]],[1]!ARCmdExtU[Donnée],[1]!ARCmdExtU[Donnée],"",0,1)="","","X")</f>
        <v>#REF!</v>
      </c>
      <c r="L36" s="218" t="e">
        <f>IF(_xlfn.XLOOKUP(Dico2[[#This Row],[Nom du champ]],[1]!CRCmdExtU[Donnée],[1]!CRCmdExtU[Donnée],"",0,1)="","","X")</f>
        <v>#REF!</v>
      </c>
      <c r="M36" s="218" t="e">
        <f>IF(_xlfn.XLOOKUP(Dico2[[#This Row],[Nom du champ]],[1]!CRMad[Donnée],[1]!CRMad[Donnée],"",0,1)="","","X")</f>
        <v>#REF!</v>
      </c>
      <c r="N36" s="218" t="e">
        <f>IF(_xlfn.XLOOKUP(Dico2[[#This Row],[Nom du champ]],[1]!DeltaIPE[Donnée],[1]!DeltaIPE[Donnée],"",0,1)="","","X")</f>
        <v>#REF!</v>
      </c>
      <c r="O36" s="218" t="e">
        <f>IF(_xlfn.XLOOKUP(Dico2[[#This Row],[Nom du champ]],[1]!HistoIPE[Donnée],[1]!HistoIPE[Donnée],"",0,1)="","","X")</f>
        <v>#REF!</v>
      </c>
      <c r="P36" s="218" t="e">
        <f>IF(_xlfn.XLOOKUP(Dico2[[#This Row],[Nom du champ]],[1]!CPN[Donnée],[1]!CPN[Donnée],"",0,1)="","","X")</f>
        <v>#REF!</v>
      </c>
      <c r="Q36" s="218" t="e">
        <f>IF(_xlfn.XLOOKUP(Dico2[[#This Row],[Nom du champ]],[1]!DeltaCPN[Donnée],[1]!DeltaCPN[Donnée],"",0,1)="","","X")</f>
        <v>#REF!</v>
      </c>
      <c r="R36" s="218" t="e">
        <f>IF(_xlfn.XLOOKUP(Dico2[[#This Row],[Nom du champ]],[1]!HistoCPN[Donnée],[1]!HistoCPN[Donnée],"",0,1)="","","X")</f>
        <v>#REF!</v>
      </c>
      <c r="S36" s="218" t="e">
        <f>IF(_xlfn.XLOOKUP(Dico2[[#This Row],[Nom du champ]],[1]!CmdinfoPM[Donnée],[1]!CmdinfoPM[Donnée],"",0,1)="","","X")</f>
        <v>#REF!</v>
      </c>
      <c r="T36" s="218" t="e">
        <f>IF(_xlfn.XLOOKUP(Dico2[[#This Row],[Nom du champ]],[1]!ARCmdInfoPM[Donnée],[1]!ARCmdInfoPM[Donnée],"",0,1)="","","X")</f>
        <v>#REF!</v>
      </c>
      <c r="U36" s="218" t="e">
        <f>IF(_xlfn.XLOOKUP(Dico2[[#This Row],[Nom du champ]],[1]!ARMad[Donnée],[1]!ARMad[Donnée],"",0,1)="","","X")</f>
        <v>#REF!</v>
      </c>
      <c r="V36" s="218" t="e">
        <f>IF(_xlfn.XLOOKUP(Dico2[[#This Row],[Nom du champ]],[1]!NotifPrev[Donnée],[1]!NotifPrev[Donnée],"",0,1)="","","X")</f>
        <v>#REF!</v>
      </c>
      <c r="W36" s="218" t="e">
        <f>IF(_xlfn.XLOOKUP(Dico2[[#This Row],[Nom du champ]],[1]!CRInfoSyndic[Donnée],[1]!CRInfoSyndic[Donnée],"",0,1)="","","X")</f>
        <v>#REF!</v>
      </c>
      <c r="X36" s="218" t="e">
        <f>IF(_xlfn.XLOOKUP(Dico2[[#This Row],[Nom du champ]],[1]!Addu[Donnée],[1]!Addu[Donnée],"",0,1)="","","X")</f>
        <v>#REF!</v>
      </c>
      <c r="Y36" s="218" t="e">
        <f>IF(_xlfn.XLOOKUP(Dico2[[#This Row],[Nom du champ]],[1]!CRAddu[Donnée],[1]!CRAddu[Donnée],"",0,1)="","","X")</f>
        <v>#REF!</v>
      </c>
      <c r="Z36" s="218" t="e">
        <f>IF(_xlfn.XLOOKUP(Dico2[[#This Row],[Nom du champ]],[1]!CmdAnn[Donnée],[1]!CmdAnn[Donnée],"",0,1)="","","X")</f>
        <v>#REF!</v>
      </c>
      <c r="AA36" s="218" t="e">
        <f>IF(_xlfn.XLOOKUP(Dico2[[#This Row],[Nom du champ]],[1]!CRAnnu[Donnée],[1]!CRAnnu[Donnée],"",0,1)="","","X")</f>
        <v>#REF!</v>
      </c>
    </row>
    <row r="37" spans="1:27">
      <c r="A37" s="221" t="s">
        <v>156</v>
      </c>
      <c r="B37" s="221" t="s">
        <v>41</v>
      </c>
      <c r="D37" s="218" t="e">
        <f>IF(_xlfn.XLOOKUP(Dico2[[#This Row],[Nom du champ]],[1]!IPE[Donnée],[1]!IPE[Donnée],"",0,1)="","","X")</f>
        <v>#REF!</v>
      </c>
      <c r="E37" s="218" t="e">
        <f>IF(_xlfn.XLOOKUP(Dico2[[#This Row],[Nom du champ]],[1]!CmdPB[Donnée],[1]!CmdPB[Donnée],"",0,1)="","","X")</f>
        <v>#REF!</v>
      </c>
      <c r="F37" s="218" t="e">
        <f>IF(_xlfn.XLOOKUP(Dico2[[#This Row],[Nom du champ]],[1]!ARcmdPB[Donnée],[1]!ARcmdPB[Donnée],"",0,1)="","","X")</f>
        <v>#REF!</v>
      </c>
      <c r="G37" s="218" t="e">
        <f>IF(_xlfn.XLOOKUP(Dico2[[#This Row],[Nom du champ]],[1]!CRcmdPB[Donnée],[1]!CRcmdPB[Donnée],"",0,1)="","","X")</f>
        <v>#REF!</v>
      </c>
      <c r="H37" s="218" t="e">
        <f>IF(_xlfn.XLOOKUP(Dico2[[#This Row],[Nom du champ]],[1]!AnnulationPB[Donnée],[1]!AnnulationPB[Donnée],"",0,1)="","","X")</f>
        <v>#REF!</v>
      </c>
      <c r="I37" s="218" t="e">
        <f>IF(_xlfn.XLOOKUP(Dico2[[#This Row],[Nom du champ]],[1]!ARannulationPB[Donnée],[1]!ARannulationPB[Donnée],"",0,1)="","","X")</f>
        <v>#REF!</v>
      </c>
      <c r="J37" s="218" t="e">
        <f>IF(_xlfn.XLOOKUP(Dico2[[#This Row],[Nom du champ]],[1]!CmdExtU[Donnée],[1]!CmdExtU[Donnée],"",0,1)="","","X")</f>
        <v>#REF!</v>
      </c>
      <c r="K37" s="218" t="e">
        <f>IF(_xlfn.XLOOKUP(Dico2[[#This Row],[Nom du champ]],[1]!ARCmdExtU[Donnée],[1]!ARCmdExtU[Donnée],"",0,1)="","","X")</f>
        <v>#REF!</v>
      </c>
      <c r="L37" s="218" t="e">
        <f>IF(_xlfn.XLOOKUP(Dico2[[#This Row],[Nom du champ]],[1]!CRCmdExtU[Donnée],[1]!CRCmdExtU[Donnée],"",0,1)="","","X")</f>
        <v>#REF!</v>
      </c>
      <c r="M37" s="218" t="e">
        <f>IF(_xlfn.XLOOKUP(Dico2[[#This Row],[Nom du champ]],[1]!CRMad[Donnée],[1]!CRMad[Donnée],"",0,1)="","","X")</f>
        <v>#REF!</v>
      </c>
      <c r="N37" s="218" t="e">
        <f>IF(_xlfn.XLOOKUP(Dico2[[#This Row],[Nom du champ]],[1]!DeltaIPE[Donnée],[1]!DeltaIPE[Donnée],"",0,1)="","","X")</f>
        <v>#REF!</v>
      </c>
      <c r="O37" s="218" t="e">
        <f>IF(_xlfn.XLOOKUP(Dico2[[#This Row],[Nom du champ]],[1]!HistoIPE[Donnée],[1]!HistoIPE[Donnée],"",0,1)="","","X")</f>
        <v>#REF!</v>
      </c>
      <c r="P37" s="218" t="e">
        <f>IF(_xlfn.XLOOKUP(Dico2[[#This Row],[Nom du champ]],[1]!CPN[Donnée],[1]!CPN[Donnée],"",0,1)="","","X")</f>
        <v>#REF!</v>
      </c>
      <c r="Q37" s="218" t="e">
        <f>IF(_xlfn.XLOOKUP(Dico2[[#This Row],[Nom du champ]],[1]!DeltaCPN[Donnée],[1]!DeltaCPN[Donnée],"",0,1)="","","X")</f>
        <v>#REF!</v>
      </c>
      <c r="R37" s="218" t="e">
        <f>IF(_xlfn.XLOOKUP(Dico2[[#This Row],[Nom du champ]],[1]!HistoCPN[Donnée],[1]!HistoCPN[Donnée],"",0,1)="","","X")</f>
        <v>#REF!</v>
      </c>
      <c r="S37" s="218" t="e">
        <f>IF(_xlfn.XLOOKUP(Dico2[[#This Row],[Nom du champ]],[1]!CmdinfoPM[Donnée],[1]!CmdinfoPM[Donnée],"",0,1)="","","X")</f>
        <v>#REF!</v>
      </c>
      <c r="T37" s="218" t="e">
        <f>IF(_xlfn.XLOOKUP(Dico2[[#This Row],[Nom du champ]],[1]!ARCmdInfoPM[Donnée],[1]!ARCmdInfoPM[Donnée],"",0,1)="","","X")</f>
        <v>#REF!</v>
      </c>
      <c r="U37" s="218" t="e">
        <f>IF(_xlfn.XLOOKUP(Dico2[[#This Row],[Nom du champ]],[1]!ARMad[Donnée],[1]!ARMad[Donnée],"",0,1)="","","X")</f>
        <v>#REF!</v>
      </c>
      <c r="V37" s="218" t="e">
        <f>IF(_xlfn.XLOOKUP(Dico2[[#This Row],[Nom du champ]],[1]!NotifPrev[Donnée],[1]!NotifPrev[Donnée],"",0,1)="","","X")</f>
        <v>#REF!</v>
      </c>
      <c r="W37" s="218" t="e">
        <f>IF(_xlfn.XLOOKUP(Dico2[[#This Row],[Nom du champ]],[1]!CRInfoSyndic[Donnée],[1]!CRInfoSyndic[Donnée],"",0,1)="","","X")</f>
        <v>#REF!</v>
      </c>
      <c r="X37" s="218" t="e">
        <f>IF(_xlfn.XLOOKUP(Dico2[[#This Row],[Nom du champ]],[1]!Addu[Donnée],[1]!Addu[Donnée],"",0,1)="","","X")</f>
        <v>#REF!</v>
      </c>
      <c r="Y37" s="218" t="e">
        <f>IF(_xlfn.XLOOKUP(Dico2[[#This Row],[Nom du champ]],[1]!CRAddu[Donnée],[1]!CRAddu[Donnée],"",0,1)="","","X")</f>
        <v>#REF!</v>
      </c>
      <c r="Z37" s="218" t="e">
        <f>IF(_xlfn.XLOOKUP(Dico2[[#This Row],[Nom du champ]],[1]!CmdAnn[Donnée],[1]!CmdAnn[Donnée],"",0,1)="","","X")</f>
        <v>#REF!</v>
      </c>
      <c r="AA37" s="218" t="e">
        <f>IF(_xlfn.XLOOKUP(Dico2[[#This Row],[Nom du champ]],[1]!CRAnnu[Donnée],[1]!CRAnnu[Donnée],"",0,1)="","","X")</f>
        <v>#REF!</v>
      </c>
    </row>
    <row r="38" spans="1:27">
      <c r="A38" s="221" t="s">
        <v>154</v>
      </c>
      <c r="B38" s="221" t="s">
        <v>41</v>
      </c>
      <c r="D38" s="218" t="e">
        <f>IF(_xlfn.XLOOKUP(Dico2[[#This Row],[Nom du champ]],[1]!IPE[Donnée],[1]!IPE[Donnée],"",0,1)="","","X")</f>
        <v>#REF!</v>
      </c>
      <c r="E38" s="218" t="e">
        <f>IF(_xlfn.XLOOKUP(Dico2[[#This Row],[Nom du champ]],[1]!CmdPB[Donnée],[1]!CmdPB[Donnée],"",0,1)="","","X")</f>
        <v>#REF!</v>
      </c>
      <c r="F38" s="218" t="e">
        <f>IF(_xlfn.XLOOKUP(Dico2[[#This Row],[Nom du champ]],[1]!ARcmdPB[Donnée],[1]!ARcmdPB[Donnée],"",0,1)="","","X")</f>
        <v>#REF!</v>
      </c>
      <c r="G38" s="218" t="e">
        <f>IF(_xlfn.XLOOKUP(Dico2[[#This Row],[Nom du champ]],[1]!CRcmdPB[Donnée],[1]!CRcmdPB[Donnée],"",0,1)="","","X")</f>
        <v>#REF!</v>
      </c>
      <c r="H38" s="218" t="e">
        <f>IF(_xlfn.XLOOKUP(Dico2[[#This Row],[Nom du champ]],[1]!AnnulationPB[Donnée],[1]!AnnulationPB[Donnée],"",0,1)="","","X")</f>
        <v>#REF!</v>
      </c>
      <c r="I38" s="218" t="e">
        <f>IF(_xlfn.XLOOKUP(Dico2[[#This Row],[Nom du champ]],[1]!ARannulationPB[Donnée],[1]!ARannulationPB[Donnée],"",0,1)="","","X")</f>
        <v>#REF!</v>
      </c>
      <c r="J38" s="218" t="e">
        <f>IF(_xlfn.XLOOKUP(Dico2[[#This Row],[Nom du champ]],[1]!CmdExtU[Donnée],[1]!CmdExtU[Donnée],"",0,1)="","","X")</f>
        <v>#REF!</v>
      </c>
      <c r="K38" s="218" t="e">
        <f>IF(_xlfn.XLOOKUP(Dico2[[#This Row],[Nom du champ]],[1]!ARCmdExtU[Donnée],[1]!ARCmdExtU[Donnée],"",0,1)="","","X")</f>
        <v>#REF!</v>
      </c>
      <c r="L38" s="218" t="e">
        <f>IF(_xlfn.XLOOKUP(Dico2[[#This Row],[Nom du champ]],[1]!CRCmdExtU[Donnée],[1]!CRCmdExtU[Donnée],"",0,1)="","","X")</f>
        <v>#REF!</v>
      </c>
      <c r="M38" s="218" t="e">
        <f>IF(_xlfn.XLOOKUP(Dico2[[#This Row],[Nom du champ]],[1]!CRMad[Donnée],[1]!CRMad[Donnée],"",0,1)="","","X")</f>
        <v>#REF!</v>
      </c>
      <c r="N38" s="218" t="e">
        <f>IF(_xlfn.XLOOKUP(Dico2[[#This Row],[Nom du champ]],[1]!DeltaIPE[Donnée],[1]!DeltaIPE[Donnée],"",0,1)="","","X")</f>
        <v>#REF!</v>
      </c>
      <c r="O38" s="218" t="e">
        <f>IF(_xlfn.XLOOKUP(Dico2[[#This Row],[Nom du champ]],[1]!HistoIPE[Donnée],[1]!HistoIPE[Donnée],"",0,1)="","","X")</f>
        <v>#REF!</v>
      </c>
      <c r="P38" s="218" t="e">
        <f>IF(_xlfn.XLOOKUP(Dico2[[#This Row],[Nom du champ]],[1]!CPN[Donnée],[1]!CPN[Donnée],"",0,1)="","","X")</f>
        <v>#REF!</v>
      </c>
      <c r="Q38" s="218" t="e">
        <f>IF(_xlfn.XLOOKUP(Dico2[[#This Row],[Nom du champ]],[1]!DeltaCPN[Donnée],[1]!DeltaCPN[Donnée],"",0,1)="","","X")</f>
        <v>#REF!</v>
      </c>
      <c r="R38" s="218" t="e">
        <f>IF(_xlfn.XLOOKUP(Dico2[[#This Row],[Nom du champ]],[1]!HistoCPN[Donnée],[1]!HistoCPN[Donnée],"",0,1)="","","X")</f>
        <v>#REF!</v>
      </c>
      <c r="S38" s="218" t="e">
        <f>IF(_xlfn.XLOOKUP(Dico2[[#This Row],[Nom du champ]],[1]!CmdinfoPM[Donnée],[1]!CmdinfoPM[Donnée],"",0,1)="","","X")</f>
        <v>#REF!</v>
      </c>
      <c r="T38" s="218" t="e">
        <f>IF(_xlfn.XLOOKUP(Dico2[[#This Row],[Nom du champ]],[1]!ARCmdInfoPM[Donnée],[1]!ARCmdInfoPM[Donnée],"",0,1)="","","X")</f>
        <v>#REF!</v>
      </c>
      <c r="U38" s="218" t="e">
        <f>IF(_xlfn.XLOOKUP(Dico2[[#This Row],[Nom du champ]],[1]!ARMad[Donnée],[1]!ARMad[Donnée],"",0,1)="","","X")</f>
        <v>#REF!</v>
      </c>
      <c r="V38" s="218" t="e">
        <f>IF(_xlfn.XLOOKUP(Dico2[[#This Row],[Nom du champ]],[1]!NotifPrev[Donnée],[1]!NotifPrev[Donnée],"",0,1)="","","X")</f>
        <v>#REF!</v>
      </c>
      <c r="W38" s="218" t="e">
        <f>IF(_xlfn.XLOOKUP(Dico2[[#This Row],[Nom du champ]],[1]!CRInfoSyndic[Donnée],[1]!CRInfoSyndic[Donnée],"",0,1)="","","X")</f>
        <v>#REF!</v>
      </c>
      <c r="X38" s="218" t="e">
        <f>IF(_xlfn.XLOOKUP(Dico2[[#This Row],[Nom du champ]],[1]!Addu[Donnée],[1]!Addu[Donnée],"",0,1)="","","X")</f>
        <v>#REF!</v>
      </c>
      <c r="Y38" s="218" t="e">
        <f>IF(_xlfn.XLOOKUP(Dico2[[#This Row],[Nom du champ]],[1]!CRAddu[Donnée],[1]!CRAddu[Donnée],"",0,1)="","","X")</f>
        <v>#REF!</v>
      </c>
      <c r="Z38" s="218" t="e">
        <f>IF(_xlfn.XLOOKUP(Dico2[[#This Row],[Nom du champ]],[1]!CmdAnn[Donnée],[1]!CmdAnn[Donnée],"",0,1)="","","X")</f>
        <v>#REF!</v>
      </c>
      <c r="AA38" s="218" t="e">
        <f>IF(_xlfn.XLOOKUP(Dico2[[#This Row],[Nom du champ]],[1]!CRAnnu[Donnée],[1]!CRAnnu[Donnée],"",0,1)="","","X")</f>
        <v>#REF!</v>
      </c>
    </row>
    <row r="39" spans="1:27">
      <c r="A39" s="221" t="s">
        <v>183</v>
      </c>
      <c r="B39" s="221" t="s">
        <v>41</v>
      </c>
      <c r="D39" s="218" t="e">
        <f>IF(_xlfn.XLOOKUP(Dico2[[#This Row],[Nom du champ]],[1]!IPE[Donnée],[1]!IPE[Donnée],"",0,1)="","","X")</f>
        <v>#REF!</v>
      </c>
      <c r="E39" s="218" t="e">
        <f>IF(_xlfn.XLOOKUP(Dico2[[#This Row],[Nom du champ]],[1]!CmdPB[Donnée],[1]!CmdPB[Donnée],"",0,1)="","","X")</f>
        <v>#REF!</v>
      </c>
      <c r="F39" s="218" t="e">
        <f>IF(_xlfn.XLOOKUP(Dico2[[#This Row],[Nom du champ]],[1]!ARcmdPB[Donnée],[1]!ARcmdPB[Donnée],"",0,1)="","","X")</f>
        <v>#REF!</v>
      </c>
      <c r="G39" s="218" t="e">
        <f>IF(_xlfn.XLOOKUP(Dico2[[#This Row],[Nom du champ]],[1]!CRcmdPB[Donnée],[1]!CRcmdPB[Donnée],"",0,1)="","","X")</f>
        <v>#REF!</v>
      </c>
      <c r="H39" s="218" t="e">
        <f>IF(_xlfn.XLOOKUP(Dico2[[#This Row],[Nom du champ]],[1]!AnnulationPB[Donnée],[1]!AnnulationPB[Donnée],"",0,1)="","","X")</f>
        <v>#REF!</v>
      </c>
      <c r="I39" s="218" t="e">
        <f>IF(_xlfn.XLOOKUP(Dico2[[#This Row],[Nom du champ]],[1]!ARannulationPB[Donnée],[1]!ARannulationPB[Donnée],"",0,1)="","","X")</f>
        <v>#REF!</v>
      </c>
      <c r="J39" s="218" t="e">
        <f>IF(_xlfn.XLOOKUP(Dico2[[#This Row],[Nom du champ]],[1]!CmdExtU[Donnée],[1]!CmdExtU[Donnée],"",0,1)="","","X")</f>
        <v>#REF!</v>
      </c>
      <c r="K39" s="218" t="e">
        <f>IF(_xlfn.XLOOKUP(Dico2[[#This Row],[Nom du champ]],[1]!ARCmdExtU[Donnée],[1]!ARCmdExtU[Donnée],"",0,1)="","","X")</f>
        <v>#REF!</v>
      </c>
      <c r="L39" s="218" t="e">
        <f>IF(_xlfn.XLOOKUP(Dico2[[#This Row],[Nom du champ]],[1]!CRCmdExtU[Donnée],[1]!CRCmdExtU[Donnée],"",0,1)="","","X")</f>
        <v>#REF!</v>
      </c>
      <c r="M39" s="218" t="e">
        <f>IF(_xlfn.XLOOKUP(Dico2[[#This Row],[Nom du champ]],[1]!CRMad[Donnée],[1]!CRMad[Donnée],"",0,1)="","","X")</f>
        <v>#REF!</v>
      </c>
      <c r="N39" s="218" t="e">
        <f>IF(_xlfn.XLOOKUP(Dico2[[#This Row],[Nom du champ]],[1]!DeltaIPE[Donnée],[1]!DeltaIPE[Donnée],"",0,1)="","","X")</f>
        <v>#REF!</v>
      </c>
      <c r="O39" s="218" t="e">
        <f>IF(_xlfn.XLOOKUP(Dico2[[#This Row],[Nom du champ]],[1]!HistoIPE[Donnée],[1]!HistoIPE[Donnée],"",0,1)="","","X")</f>
        <v>#REF!</v>
      </c>
      <c r="P39" s="218" t="e">
        <f>IF(_xlfn.XLOOKUP(Dico2[[#This Row],[Nom du champ]],[1]!CPN[Donnée],[1]!CPN[Donnée],"",0,1)="","","X")</f>
        <v>#REF!</v>
      </c>
      <c r="Q39" s="218" t="e">
        <f>IF(_xlfn.XLOOKUP(Dico2[[#This Row],[Nom du champ]],[1]!DeltaCPN[Donnée],[1]!DeltaCPN[Donnée],"",0,1)="","","X")</f>
        <v>#REF!</v>
      </c>
      <c r="R39" s="218" t="e">
        <f>IF(_xlfn.XLOOKUP(Dico2[[#This Row],[Nom du champ]],[1]!HistoCPN[Donnée],[1]!HistoCPN[Donnée],"",0,1)="","","X")</f>
        <v>#REF!</v>
      </c>
      <c r="S39" s="218" t="e">
        <f>IF(_xlfn.XLOOKUP(Dico2[[#This Row],[Nom du champ]],[1]!CmdinfoPM[Donnée],[1]!CmdinfoPM[Donnée],"",0,1)="","","X")</f>
        <v>#REF!</v>
      </c>
      <c r="T39" s="218" t="e">
        <f>IF(_xlfn.XLOOKUP(Dico2[[#This Row],[Nom du champ]],[1]!ARCmdInfoPM[Donnée],[1]!ARCmdInfoPM[Donnée],"",0,1)="","","X")</f>
        <v>#REF!</v>
      </c>
      <c r="U39" s="218" t="e">
        <f>IF(_xlfn.XLOOKUP(Dico2[[#This Row],[Nom du champ]],[1]!ARMad[Donnée],[1]!ARMad[Donnée],"",0,1)="","","X")</f>
        <v>#REF!</v>
      </c>
      <c r="V39" s="218" t="e">
        <f>IF(_xlfn.XLOOKUP(Dico2[[#This Row],[Nom du champ]],[1]!NotifPrev[Donnée],[1]!NotifPrev[Donnée],"",0,1)="","","X")</f>
        <v>#REF!</v>
      </c>
      <c r="W39" s="218" t="e">
        <f>IF(_xlfn.XLOOKUP(Dico2[[#This Row],[Nom du champ]],[1]!CRInfoSyndic[Donnée],[1]!CRInfoSyndic[Donnée],"",0,1)="","","X")</f>
        <v>#REF!</v>
      </c>
      <c r="X39" s="218" t="e">
        <f>IF(_xlfn.XLOOKUP(Dico2[[#This Row],[Nom du champ]],[1]!Addu[Donnée],[1]!Addu[Donnée],"",0,1)="","","X")</f>
        <v>#REF!</v>
      </c>
      <c r="Y39" s="218" t="e">
        <f>IF(_xlfn.XLOOKUP(Dico2[[#This Row],[Nom du champ]],[1]!CRAddu[Donnée],[1]!CRAddu[Donnée],"",0,1)="","","X")</f>
        <v>#REF!</v>
      </c>
      <c r="Z39" s="218" t="e">
        <f>IF(_xlfn.XLOOKUP(Dico2[[#This Row],[Nom du champ]],[1]!CmdAnn[Donnée],[1]!CmdAnn[Donnée],"",0,1)="","","X")</f>
        <v>#REF!</v>
      </c>
      <c r="AA39" s="218" t="e">
        <f>IF(_xlfn.XLOOKUP(Dico2[[#This Row],[Nom du champ]],[1]!CRAnnu[Donnée],[1]!CRAnnu[Donnée],"",0,1)="","","X")</f>
        <v>#REF!</v>
      </c>
    </row>
    <row r="40" spans="1:27">
      <c r="A40" s="211" t="s">
        <v>533</v>
      </c>
      <c r="B40" s="211" t="s">
        <v>41</v>
      </c>
      <c r="D40" s="218" t="e">
        <f>IF(_xlfn.XLOOKUP(Dico2[[#This Row],[Nom du champ]],[1]!IPE[Donnée],[1]!IPE[Donnée],"",0,1)="","","X")</f>
        <v>#REF!</v>
      </c>
      <c r="E40" s="218" t="e">
        <f>IF(_xlfn.XLOOKUP(Dico2[[#This Row],[Nom du champ]],[1]!CmdPB[Donnée],[1]!CmdPB[Donnée],"",0,1)="","","X")</f>
        <v>#REF!</v>
      </c>
      <c r="F40" s="218" t="e">
        <f>IF(_xlfn.XLOOKUP(Dico2[[#This Row],[Nom du champ]],[1]!ARcmdPB[Donnée],[1]!ARcmdPB[Donnée],"",0,1)="","","X")</f>
        <v>#REF!</v>
      </c>
      <c r="G40" s="218" t="e">
        <f>IF(_xlfn.XLOOKUP(Dico2[[#This Row],[Nom du champ]],[1]!CRcmdPB[Donnée],[1]!CRcmdPB[Donnée],"",0,1)="","","X")</f>
        <v>#REF!</v>
      </c>
      <c r="H40" s="218" t="e">
        <f>IF(_xlfn.XLOOKUP(Dico2[[#This Row],[Nom du champ]],[1]!AnnulationPB[Donnée],[1]!AnnulationPB[Donnée],"",0,1)="","","X")</f>
        <v>#REF!</v>
      </c>
      <c r="I40" s="218" t="e">
        <f>IF(_xlfn.XLOOKUP(Dico2[[#This Row],[Nom du champ]],[1]!ARannulationPB[Donnée],[1]!ARannulationPB[Donnée],"",0,1)="","","X")</f>
        <v>#REF!</v>
      </c>
      <c r="J40" s="218" t="e">
        <f>IF(_xlfn.XLOOKUP(Dico2[[#This Row],[Nom du champ]],[1]!CmdExtU[Donnée],[1]!CmdExtU[Donnée],"",0,1)="","","X")</f>
        <v>#REF!</v>
      </c>
      <c r="K40" s="218" t="e">
        <f>IF(_xlfn.XLOOKUP(Dico2[[#This Row],[Nom du champ]],[1]!ARCmdExtU[Donnée],[1]!ARCmdExtU[Donnée],"",0,1)="","","X")</f>
        <v>#REF!</v>
      </c>
      <c r="L40" s="218" t="e">
        <f>IF(_xlfn.XLOOKUP(Dico2[[#This Row],[Nom du champ]],[1]!CRCmdExtU[Donnée],[1]!CRCmdExtU[Donnée],"",0,1)="","","X")</f>
        <v>#REF!</v>
      </c>
      <c r="M40" s="218" t="e">
        <f>IF(_xlfn.XLOOKUP(Dico2[[#This Row],[Nom du champ]],[1]!CRMad[Donnée],[1]!CRMad[Donnée],"",0,1)="","","X")</f>
        <v>#REF!</v>
      </c>
      <c r="N40" s="218" t="e">
        <f>IF(_xlfn.XLOOKUP(Dico2[[#This Row],[Nom du champ]],[1]!DeltaIPE[Donnée],[1]!DeltaIPE[Donnée],"",0,1)="","","X")</f>
        <v>#REF!</v>
      </c>
      <c r="O40" s="218" t="e">
        <f>IF(_xlfn.XLOOKUP(Dico2[[#This Row],[Nom du champ]],[1]!HistoIPE[Donnée],[1]!HistoIPE[Donnée],"",0,1)="","","X")</f>
        <v>#REF!</v>
      </c>
      <c r="P40" s="218" t="e">
        <f>IF(_xlfn.XLOOKUP(Dico2[[#This Row],[Nom du champ]],[1]!CPN[Donnée],[1]!CPN[Donnée],"",0,1)="","","X")</f>
        <v>#REF!</v>
      </c>
      <c r="Q40" s="218" t="e">
        <f>IF(_xlfn.XLOOKUP(Dico2[[#This Row],[Nom du champ]],[1]!DeltaCPN[Donnée],[1]!DeltaCPN[Donnée],"",0,1)="","","X")</f>
        <v>#REF!</v>
      </c>
      <c r="R40" s="218" t="e">
        <f>IF(_xlfn.XLOOKUP(Dico2[[#This Row],[Nom du champ]],[1]!HistoCPN[Donnée],[1]!HistoCPN[Donnée],"",0,1)="","","X")</f>
        <v>#REF!</v>
      </c>
      <c r="S40" s="218" t="e">
        <f>IF(_xlfn.XLOOKUP(Dico2[[#This Row],[Nom du champ]],[1]!CmdinfoPM[Donnée],[1]!CmdinfoPM[Donnée],"",0,1)="","","X")</f>
        <v>#REF!</v>
      </c>
      <c r="T40" s="218" t="e">
        <f>IF(_xlfn.XLOOKUP(Dico2[[#This Row],[Nom du champ]],[1]!ARCmdInfoPM[Donnée],[1]!ARCmdInfoPM[Donnée],"",0,1)="","","X")</f>
        <v>#REF!</v>
      </c>
      <c r="U40" s="218" t="e">
        <f>IF(_xlfn.XLOOKUP(Dico2[[#This Row],[Nom du champ]],[1]!ARMad[Donnée],[1]!ARMad[Donnée],"",0,1)="","","X")</f>
        <v>#REF!</v>
      </c>
      <c r="V40" s="218" t="e">
        <f>IF(_xlfn.XLOOKUP(Dico2[[#This Row],[Nom du champ]],[1]!NotifPrev[Donnée],[1]!NotifPrev[Donnée],"",0,1)="","","X")</f>
        <v>#REF!</v>
      </c>
      <c r="W40" s="218" t="e">
        <f>IF(_xlfn.XLOOKUP(Dico2[[#This Row],[Nom du champ]],[1]!CRInfoSyndic[Donnée],[1]!CRInfoSyndic[Donnée],"",0,1)="","","X")</f>
        <v>#REF!</v>
      </c>
      <c r="X40" s="218" t="e">
        <f>IF(_xlfn.XLOOKUP(Dico2[[#This Row],[Nom du champ]],[1]!Addu[Donnée],[1]!Addu[Donnée],"",0,1)="","","X")</f>
        <v>#REF!</v>
      </c>
      <c r="Y40" s="218" t="e">
        <f>IF(_xlfn.XLOOKUP(Dico2[[#This Row],[Nom du champ]],[1]!CRAddu[Donnée],[1]!CRAddu[Donnée],"",0,1)="","","X")</f>
        <v>#REF!</v>
      </c>
      <c r="Z40" s="218" t="e">
        <f>IF(_xlfn.XLOOKUP(Dico2[[#This Row],[Nom du champ]],[1]!CmdAnn[Donnée],[1]!CmdAnn[Donnée],"",0,1)="","","X")</f>
        <v>#REF!</v>
      </c>
      <c r="AA40" s="218" t="e">
        <f>IF(_xlfn.XLOOKUP(Dico2[[#This Row],[Nom du champ]],[1]!CRAnnu[Donnée],[1]!CRAnnu[Donnée],"",0,1)="","","X")</f>
        <v>#REF!</v>
      </c>
    </row>
    <row r="41" spans="1:27">
      <c r="A41" s="221" t="s">
        <v>145</v>
      </c>
      <c r="B41" s="221" t="s">
        <v>38</v>
      </c>
      <c r="D41" s="218" t="e">
        <f>IF(_xlfn.XLOOKUP(Dico2[[#This Row],[Nom du champ]],[1]!IPE[Donnée],[1]!IPE[Donnée],"",0,1)="","","X")</f>
        <v>#REF!</v>
      </c>
      <c r="E41" s="218" t="e">
        <f>IF(_xlfn.XLOOKUP(Dico2[[#This Row],[Nom du champ]],[1]!CmdPB[Donnée],[1]!CmdPB[Donnée],"",0,1)="","","X")</f>
        <v>#REF!</v>
      </c>
      <c r="F41" s="218" t="e">
        <f>IF(_xlfn.XLOOKUP(Dico2[[#This Row],[Nom du champ]],[1]!ARcmdPB[Donnée],[1]!ARcmdPB[Donnée],"",0,1)="","","X")</f>
        <v>#REF!</v>
      </c>
      <c r="G41" s="218" t="e">
        <f>IF(_xlfn.XLOOKUP(Dico2[[#This Row],[Nom du champ]],[1]!CRcmdPB[Donnée],[1]!CRcmdPB[Donnée],"",0,1)="","","X")</f>
        <v>#REF!</v>
      </c>
      <c r="H41" s="218" t="e">
        <f>IF(_xlfn.XLOOKUP(Dico2[[#This Row],[Nom du champ]],[1]!AnnulationPB[Donnée],[1]!AnnulationPB[Donnée],"",0,1)="","","X")</f>
        <v>#REF!</v>
      </c>
      <c r="I41" s="218" t="e">
        <f>IF(_xlfn.XLOOKUP(Dico2[[#This Row],[Nom du champ]],[1]!ARannulationPB[Donnée],[1]!ARannulationPB[Donnée],"",0,1)="","","X")</f>
        <v>#REF!</v>
      </c>
      <c r="J41" s="218" t="e">
        <f>IF(_xlfn.XLOOKUP(Dico2[[#This Row],[Nom du champ]],[1]!CmdExtU[Donnée],[1]!CmdExtU[Donnée],"",0,1)="","","X")</f>
        <v>#REF!</v>
      </c>
      <c r="K41" s="218" t="e">
        <f>IF(_xlfn.XLOOKUP(Dico2[[#This Row],[Nom du champ]],[1]!ARCmdExtU[Donnée],[1]!ARCmdExtU[Donnée],"",0,1)="","","X")</f>
        <v>#REF!</v>
      </c>
      <c r="L41" s="218" t="e">
        <f>IF(_xlfn.XLOOKUP(Dico2[[#This Row],[Nom du champ]],[1]!CRCmdExtU[Donnée],[1]!CRCmdExtU[Donnée],"",0,1)="","","X")</f>
        <v>#REF!</v>
      </c>
      <c r="M41" s="218" t="e">
        <f>IF(_xlfn.XLOOKUP(Dico2[[#This Row],[Nom du champ]],[1]!CRMad[Donnée],[1]!CRMad[Donnée],"",0,1)="","","X")</f>
        <v>#REF!</v>
      </c>
      <c r="N41" s="218" t="e">
        <f>IF(_xlfn.XLOOKUP(Dico2[[#This Row],[Nom du champ]],[1]!DeltaIPE[Donnée],[1]!DeltaIPE[Donnée],"",0,1)="","","X")</f>
        <v>#REF!</v>
      </c>
      <c r="O41" s="218" t="e">
        <f>IF(_xlfn.XLOOKUP(Dico2[[#This Row],[Nom du champ]],[1]!HistoIPE[Donnée],[1]!HistoIPE[Donnée],"",0,1)="","","X")</f>
        <v>#REF!</v>
      </c>
      <c r="P41" s="218" t="e">
        <f>IF(_xlfn.XLOOKUP(Dico2[[#This Row],[Nom du champ]],[1]!CPN[Donnée],[1]!CPN[Donnée],"",0,1)="","","X")</f>
        <v>#REF!</v>
      </c>
      <c r="Q41" s="218" t="e">
        <f>IF(_xlfn.XLOOKUP(Dico2[[#This Row],[Nom du champ]],[1]!DeltaCPN[Donnée],[1]!DeltaCPN[Donnée],"",0,1)="","","X")</f>
        <v>#REF!</v>
      </c>
      <c r="R41" s="218" t="e">
        <f>IF(_xlfn.XLOOKUP(Dico2[[#This Row],[Nom du champ]],[1]!HistoCPN[Donnée],[1]!HistoCPN[Donnée],"",0,1)="","","X")</f>
        <v>#REF!</v>
      </c>
      <c r="S41" s="218" t="e">
        <f>IF(_xlfn.XLOOKUP(Dico2[[#This Row],[Nom du champ]],[1]!CmdinfoPM[Donnée],[1]!CmdinfoPM[Donnée],"",0,1)="","","X")</f>
        <v>#REF!</v>
      </c>
      <c r="T41" s="218" t="e">
        <f>IF(_xlfn.XLOOKUP(Dico2[[#This Row],[Nom du champ]],[1]!ARCmdInfoPM[Donnée],[1]!ARCmdInfoPM[Donnée],"",0,1)="","","X")</f>
        <v>#REF!</v>
      </c>
      <c r="U41" s="218" t="e">
        <f>IF(_xlfn.XLOOKUP(Dico2[[#This Row],[Nom du champ]],[1]!ARMad[Donnée],[1]!ARMad[Donnée],"",0,1)="","","X")</f>
        <v>#REF!</v>
      </c>
      <c r="V41" s="218" t="e">
        <f>IF(_xlfn.XLOOKUP(Dico2[[#This Row],[Nom du champ]],[1]!NotifPrev[Donnée],[1]!NotifPrev[Donnée],"",0,1)="","","X")</f>
        <v>#REF!</v>
      </c>
      <c r="W41" s="218" t="e">
        <f>IF(_xlfn.XLOOKUP(Dico2[[#This Row],[Nom du champ]],[1]!CRInfoSyndic[Donnée],[1]!CRInfoSyndic[Donnée],"",0,1)="","","X")</f>
        <v>#REF!</v>
      </c>
      <c r="X41" s="218" t="e">
        <f>IF(_xlfn.XLOOKUP(Dico2[[#This Row],[Nom du champ]],[1]!Addu[Donnée],[1]!Addu[Donnée],"",0,1)="","","X")</f>
        <v>#REF!</v>
      </c>
      <c r="Y41" s="218" t="e">
        <f>IF(_xlfn.XLOOKUP(Dico2[[#This Row],[Nom du champ]],[1]!CRAddu[Donnée],[1]!CRAddu[Donnée],"",0,1)="","","X")</f>
        <v>#REF!</v>
      </c>
      <c r="Z41" s="218" t="e">
        <f>IF(_xlfn.XLOOKUP(Dico2[[#This Row],[Nom du champ]],[1]!CmdAnn[Donnée],[1]!CmdAnn[Donnée],"",0,1)="","","X")</f>
        <v>#REF!</v>
      </c>
      <c r="AA41" s="218" t="e">
        <f>IF(_xlfn.XLOOKUP(Dico2[[#This Row],[Nom du champ]],[1]!CRAnnu[Donnée],[1]!CRAnnu[Donnée],"",0,1)="","","X")</f>
        <v>#REF!</v>
      </c>
    </row>
    <row r="42" spans="1:27">
      <c r="A42" s="221" t="s">
        <v>181</v>
      </c>
      <c r="B42" s="221" t="s">
        <v>38</v>
      </c>
      <c r="D42" s="218" t="e">
        <f>IF(_xlfn.XLOOKUP(Dico2[[#This Row],[Nom du champ]],[1]!IPE[Donnée],[1]!IPE[Donnée],"",0,1)="","","X")</f>
        <v>#REF!</v>
      </c>
      <c r="E42" s="218" t="e">
        <f>IF(_xlfn.XLOOKUP(Dico2[[#This Row],[Nom du champ]],[1]!CmdPB[Donnée],[1]!CmdPB[Donnée],"",0,1)="","","X")</f>
        <v>#REF!</v>
      </c>
      <c r="F42" s="218" t="e">
        <f>IF(_xlfn.XLOOKUP(Dico2[[#This Row],[Nom du champ]],[1]!ARcmdPB[Donnée],[1]!ARcmdPB[Donnée],"",0,1)="","","X")</f>
        <v>#REF!</v>
      </c>
      <c r="G42" s="218" t="e">
        <f>IF(_xlfn.XLOOKUP(Dico2[[#This Row],[Nom du champ]],[1]!CRcmdPB[Donnée],[1]!CRcmdPB[Donnée],"",0,1)="","","X")</f>
        <v>#REF!</v>
      </c>
      <c r="H42" s="218" t="e">
        <f>IF(_xlfn.XLOOKUP(Dico2[[#This Row],[Nom du champ]],[1]!AnnulationPB[Donnée],[1]!AnnulationPB[Donnée],"",0,1)="","","X")</f>
        <v>#REF!</v>
      </c>
      <c r="I42" s="218" t="e">
        <f>IF(_xlfn.XLOOKUP(Dico2[[#This Row],[Nom du champ]],[1]!ARannulationPB[Donnée],[1]!ARannulationPB[Donnée],"",0,1)="","","X")</f>
        <v>#REF!</v>
      </c>
      <c r="J42" s="218" t="e">
        <f>IF(_xlfn.XLOOKUP(Dico2[[#This Row],[Nom du champ]],[1]!CmdExtU[Donnée],[1]!CmdExtU[Donnée],"",0,1)="","","X")</f>
        <v>#REF!</v>
      </c>
      <c r="K42" s="218" t="e">
        <f>IF(_xlfn.XLOOKUP(Dico2[[#This Row],[Nom du champ]],[1]!ARCmdExtU[Donnée],[1]!ARCmdExtU[Donnée],"",0,1)="","","X")</f>
        <v>#REF!</v>
      </c>
      <c r="L42" s="218" t="e">
        <f>IF(_xlfn.XLOOKUP(Dico2[[#This Row],[Nom du champ]],[1]!CRCmdExtU[Donnée],[1]!CRCmdExtU[Donnée],"",0,1)="","","X")</f>
        <v>#REF!</v>
      </c>
      <c r="M42" s="218" t="e">
        <f>IF(_xlfn.XLOOKUP(Dico2[[#This Row],[Nom du champ]],[1]!CRMad[Donnée],[1]!CRMad[Donnée],"",0,1)="","","X")</f>
        <v>#REF!</v>
      </c>
      <c r="N42" s="218" t="e">
        <f>IF(_xlfn.XLOOKUP(Dico2[[#This Row],[Nom du champ]],[1]!DeltaIPE[Donnée],[1]!DeltaIPE[Donnée],"",0,1)="","","X")</f>
        <v>#REF!</v>
      </c>
      <c r="O42" s="218" t="e">
        <f>IF(_xlfn.XLOOKUP(Dico2[[#This Row],[Nom du champ]],[1]!HistoIPE[Donnée],[1]!HistoIPE[Donnée],"",0,1)="","","X")</f>
        <v>#REF!</v>
      </c>
      <c r="P42" s="218" t="e">
        <f>IF(_xlfn.XLOOKUP(Dico2[[#This Row],[Nom du champ]],[1]!CPN[Donnée],[1]!CPN[Donnée],"",0,1)="","","X")</f>
        <v>#REF!</v>
      </c>
      <c r="Q42" s="218" t="e">
        <f>IF(_xlfn.XLOOKUP(Dico2[[#This Row],[Nom du champ]],[1]!DeltaCPN[Donnée],[1]!DeltaCPN[Donnée],"",0,1)="","","X")</f>
        <v>#REF!</v>
      </c>
      <c r="R42" s="218" t="e">
        <f>IF(_xlfn.XLOOKUP(Dico2[[#This Row],[Nom du champ]],[1]!HistoCPN[Donnée],[1]!HistoCPN[Donnée],"",0,1)="","","X")</f>
        <v>#REF!</v>
      </c>
      <c r="S42" s="218" t="e">
        <f>IF(_xlfn.XLOOKUP(Dico2[[#This Row],[Nom du champ]],[1]!CmdinfoPM[Donnée],[1]!CmdinfoPM[Donnée],"",0,1)="","","X")</f>
        <v>#REF!</v>
      </c>
      <c r="T42" s="218" t="e">
        <f>IF(_xlfn.XLOOKUP(Dico2[[#This Row],[Nom du champ]],[1]!ARCmdInfoPM[Donnée],[1]!ARCmdInfoPM[Donnée],"",0,1)="","","X")</f>
        <v>#REF!</v>
      </c>
      <c r="U42" s="218" t="e">
        <f>IF(_xlfn.XLOOKUP(Dico2[[#This Row],[Nom du champ]],[1]!ARMad[Donnée],[1]!ARMad[Donnée],"",0,1)="","","X")</f>
        <v>#REF!</v>
      </c>
      <c r="V42" s="218" t="e">
        <f>IF(_xlfn.XLOOKUP(Dico2[[#This Row],[Nom du champ]],[1]!NotifPrev[Donnée],[1]!NotifPrev[Donnée],"",0,1)="","","X")</f>
        <v>#REF!</v>
      </c>
      <c r="W42" s="218" t="e">
        <f>IF(_xlfn.XLOOKUP(Dico2[[#This Row],[Nom du champ]],[1]!CRInfoSyndic[Donnée],[1]!CRInfoSyndic[Donnée],"",0,1)="","","X")</f>
        <v>#REF!</v>
      </c>
      <c r="X42" s="218" t="e">
        <f>IF(_xlfn.XLOOKUP(Dico2[[#This Row],[Nom du champ]],[1]!Addu[Donnée],[1]!Addu[Donnée],"",0,1)="","","X")</f>
        <v>#REF!</v>
      </c>
      <c r="Y42" s="218" t="e">
        <f>IF(_xlfn.XLOOKUP(Dico2[[#This Row],[Nom du champ]],[1]!CRAddu[Donnée],[1]!CRAddu[Donnée],"",0,1)="","","X")</f>
        <v>#REF!</v>
      </c>
      <c r="Z42" s="218" t="e">
        <f>IF(_xlfn.XLOOKUP(Dico2[[#This Row],[Nom du champ]],[1]!CmdAnn[Donnée],[1]!CmdAnn[Donnée],"",0,1)="","","X")</f>
        <v>#REF!</v>
      </c>
      <c r="AA42" s="218" t="e">
        <f>IF(_xlfn.XLOOKUP(Dico2[[#This Row],[Nom du champ]],[1]!CRAnnu[Donnée],[1]!CRAnnu[Donnée],"",0,1)="","","X")</f>
        <v>#REF!</v>
      </c>
    </row>
    <row r="43" spans="1:27">
      <c r="A43" s="208" t="s">
        <v>223</v>
      </c>
      <c r="B43" s="209" t="s">
        <v>53</v>
      </c>
      <c r="D43" s="218" t="e">
        <f>IF(_xlfn.XLOOKUP(Dico2[[#This Row],[Nom du champ]],[1]!IPE[Donnée],[1]!IPE[Donnée],"",0,1)="","","X")</f>
        <v>#REF!</v>
      </c>
      <c r="E43" s="218" t="e">
        <f>IF(_xlfn.XLOOKUP(Dico2[[#This Row],[Nom du champ]],[1]!CmdPB[Donnée],[1]!CmdPB[Donnée],"",0,1)="","","X")</f>
        <v>#REF!</v>
      </c>
      <c r="F43" s="218" t="e">
        <f>IF(_xlfn.XLOOKUP(Dico2[[#This Row],[Nom du champ]],[1]!ARcmdPB[Donnée],[1]!ARcmdPB[Donnée],"",0,1)="","","X")</f>
        <v>#REF!</v>
      </c>
      <c r="G43" s="218" t="e">
        <f>IF(_xlfn.XLOOKUP(Dico2[[#This Row],[Nom du champ]],[1]!CRcmdPB[Donnée],[1]!CRcmdPB[Donnée],"",0,1)="","","X")</f>
        <v>#REF!</v>
      </c>
      <c r="H43" s="218" t="e">
        <f>IF(_xlfn.XLOOKUP(Dico2[[#This Row],[Nom du champ]],[1]!AnnulationPB[Donnée],[1]!AnnulationPB[Donnée],"",0,1)="","","X")</f>
        <v>#REF!</v>
      </c>
      <c r="I43" s="218" t="e">
        <f>IF(_xlfn.XLOOKUP(Dico2[[#This Row],[Nom du champ]],[1]!ARannulationPB[Donnée],[1]!ARannulationPB[Donnée],"",0,1)="","","X")</f>
        <v>#REF!</v>
      </c>
      <c r="J43" s="218" t="e">
        <f>IF(_xlfn.XLOOKUP(Dico2[[#This Row],[Nom du champ]],[1]!CmdExtU[Donnée],[1]!CmdExtU[Donnée],"",0,1)="","","X")</f>
        <v>#REF!</v>
      </c>
      <c r="K43" s="218" t="e">
        <f>IF(_xlfn.XLOOKUP(Dico2[[#This Row],[Nom du champ]],[1]!ARCmdExtU[Donnée],[1]!ARCmdExtU[Donnée],"",0,1)="","","X")</f>
        <v>#REF!</v>
      </c>
      <c r="L43" s="218" t="e">
        <f>IF(_xlfn.XLOOKUP(Dico2[[#This Row],[Nom du champ]],[1]!CRCmdExtU[Donnée],[1]!CRCmdExtU[Donnée],"",0,1)="","","X")</f>
        <v>#REF!</v>
      </c>
      <c r="M43" s="218" t="e">
        <f>IF(_xlfn.XLOOKUP(Dico2[[#This Row],[Nom du champ]],[1]!CRMad[Donnée],[1]!CRMad[Donnée],"",0,1)="","","X")</f>
        <v>#REF!</v>
      </c>
      <c r="N43" s="218" t="e">
        <f>IF(_xlfn.XLOOKUP(Dico2[[#This Row],[Nom du champ]],[1]!DeltaIPE[Donnée],[1]!DeltaIPE[Donnée],"",0,1)="","","X")</f>
        <v>#REF!</v>
      </c>
      <c r="O43" s="218" t="e">
        <f>IF(_xlfn.XLOOKUP(Dico2[[#This Row],[Nom du champ]],[1]!HistoIPE[Donnée],[1]!HistoIPE[Donnée],"",0,1)="","","X")</f>
        <v>#REF!</v>
      </c>
      <c r="P43" s="218" t="e">
        <f>IF(_xlfn.XLOOKUP(Dico2[[#This Row],[Nom du champ]],[1]!CPN[Donnée],[1]!CPN[Donnée],"",0,1)="","","X")</f>
        <v>#REF!</v>
      </c>
      <c r="Q43" s="218" t="e">
        <f>IF(_xlfn.XLOOKUP(Dico2[[#This Row],[Nom du champ]],[1]!DeltaCPN[Donnée],[1]!DeltaCPN[Donnée],"",0,1)="","","X")</f>
        <v>#REF!</v>
      </c>
      <c r="R43" s="218" t="e">
        <f>IF(_xlfn.XLOOKUP(Dico2[[#This Row],[Nom du champ]],[1]!HistoCPN[Donnée],[1]!HistoCPN[Donnée],"",0,1)="","","X")</f>
        <v>#REF!</v>
      </c>
      <c r="S43" s="218" t="e">
        <f>IF(_xlfn.XLOOKUP(Dico2[[#This Row],[Nom du champ]],[1]!CmdinfoPM[Donnée],[1]!CmdinfoPM[Donnée],"",0,1)="","","X")</f>
        <v>#REF!</v>
      </c>
      <c r="T43" s="218" t="e">
        <f>IF(_xlfn.XLOOKUP(Dico2[[#This Row],[Nom du champ]],[1]!ARCmdInfoPM[Donnée],[1]!ARCmdInfoPM[Donnée],"",0,1)="","","X")</f>
        <v>#REF!</v>
      </c>
      <c r="U43" s="218" t="e">
        <f>IF(_xlfn.XLOOKUP(Dico2[[#This Row],[Nom du champ]],[1]!ARMad[Donnée],[1]!ARMad[Donnée],"",0,1)="","","X")</f>
        <v>#REF!</v>
      </c>
      <c r="V43" s="218" t="e">
        <f>IF(_xlfn.XLOOKUP(Dico2[[#This Row],[Nom du champ]],[1]!NotifPrev[Donnée],[1]!NotifPrev[Donnée],"",0,1)="","","X")</f>
        <v>#REF!</v>
      </c>
      <c r="W43" s="218" t="e">
        <f>IF(_xlfn.XLOOKUP(Dico2[[#This Row],[Nom du champ]],[1]!CRInfoSyndic[Donnée],[1]!CRInfoSyndic[Donnée],"",0,1)="","","X")</f>
        <v>#REF!</v>
      </c>
      <c r="X43" s="218" t="e">
        <f>IF(_xlfn.XLOOKUP(Dico2[[#This Row],[Nom du champ]],[1]!Addu[Donnée],[1]!Addu[Donnée],"",0,1)="","","X")</f>
        <v>#REF!</v>
      </c>
      <c r="Y43" s="218" t="e">
        <f>IF(_xlfn.XLOOKUP(Dico2[[#This Row],[Nom du champ]],[1]!CRAddu[Donnée],[1]!CRAddu[Donnée],"",0,1)="","","X")</f>
        <v>#REF!</v>
      </c>
      <c r="Z43" s="218" t="e">
        <f>IF(_xlfn.XLOOKUP(Dico2[[#This Row],[Nom du champ]],[1]!CmdAnn[Donnée],[1]!CmdAnn[Donnée],"",0,1)="","","X")</f>
        <v>#REF!</v>
      </c>
      <c r="AA43" s="218" t="e">
        <f>IF(_xlfn.XLOOKUP(Dico2[[#This Row],[Nom du champ]],[1]!CRAnnu[Donnée],[1]!CRAnnu[Donnée],"",0,1)="","","X")</f>
        <v>#REF!</v>
      </c>
    </row>
    <row r="44" spans="1:27">
      <c r="A44" s="211" t="s">
        <v>37</v>
      </c>
      <c r="B44" s="211" t="s">
        <v>42</v>
      </c>
      <c r="D44" s="218" t="e">
        <f>IF(_xlfn.XLOOKUP(Dico2[[#This Row],[Nom du champ]],[1]!IPE[Donnée],[1]!IPE[Donnée],"",0,1)="","","X")</f>
        <v>#REF!</v>
      </c>
      <c r="E44" s="218" t="e">
        <f>IF(_xlfn.XLOOKUP(Dico2[[#This Row],[Nom du champ]],[1]!CmdPB[Donnée],[1]!CmdPB[Donnée],"",0,1)="","","X")</f>
        <v>#REF!</v>
      </c>
      <c r="F44" s="218" t="e">
        <f>IF(_xlfn.XLOOKUP(Dico2[[#This Row],[Nom du champ]],[1]!ARcmdPB[Donnée],[1]!ARcmdPB[Donnée],"",0,1)="","","X")</f>
        <v>#REF!</v>
      </c>
      <c r="G44" s="218" t="e">
        <f>IF(_xlfn.XLOOKUP(Dico2[[#This Row],[Nom du champ]],[1]!CRcmdPB[Donnée],[1]!CRcmdPB[Donnée],"",0,1)="","","X")</f>
        <v>#REF!</v>
      </c>
      <c r="H44" s="218" t="e">
        <f>IF(_xlfn.XLOOKUP(Dico2[[#This Row],[Nom du champ]],[1]!AnnulationPB[Donnée],[1]!AnnulationPB[Donnée],"",0,1)="","","X")</f>
        <v>#REF!</v>
      </c>
      <c r="I44" s="218" t="e">
        <f>IF(_xlfn.XLOOKUP(Dico2[[#This Row],[Nom du champ]],[1]!ARannulationPB[Donnée],[1]!ARannulationPB[Donnée],"",0,1)="","","X")</f>
        <v>#REF!</v>
      </c>
      <c r="J44" s="218" t="e">
        <f>IF(_xlfn.XLOOKUP(Dico2[[#This Row],[Nom du champ]],[1]!CmdExtU[Donnée],[1]!CmdExtU[Donnée],"",0,1)="","","X")</f>
        <v>#REF!</v>
      </c>
      <c r="K44" s="218" t="e">
        <f>IF(_xlfn.XLOOKUP(Dico2[[#This Row],[Nom du champ]],[1]!ARCmdExtU[Donnée],[1]!ARCmdExtU[Donnée],"",0,1)="","","X")</f>
        <v>#REF!</v>
      </c>
      <c r="L44" s="218" t="e">
        <f>IF(_xlfn.XLOOKUP(Dico2[[#This Row],[Nom du champ]],[1]!CRCmdExtU[Donnée],[1]!CRCmdExtU[Donnée],"",0,1)="","","X")</f>
        <v>#REF!</v>
      </c>
      <c r="M44" s="218" t="e">
        <f>IF(_xlfn.XLOOKUP(Dico2[[#This Row],[Nom du champ]],[1]!CRMad[Donnée],[1]!CRMad[Donnée],"",0,1)="","","X")</f>
        <v>#REF!</v>
      </c>
      <c r="N44" s="218" t="e">
        <f>IF(_xlfn.XLOOKUP(Dico2[[#This Row],[Nom du champ]],[1]!DeltaIPE[Donnée],[1]!DeltaIPE[Donnée],"",0,1)="","","X")</f>
        <v>#REF!</v>
      </c>
      <c r="O44" s="218" t="e">
        <f>IF(_xlfn.XLOOKUP(Dico2[[#This Row],[Nom du champ]],[1]!HistoIPE[Donnée],[1]!HistoIPE[Donnée],"",0,1)="","","X")</f>
        <v>#REF!</v>
      </c>
      <c r="P44" s="218" t="e">
        <f>IF(_xlfn.XLOOKUP(Dico2[[#This Row],[Nom du champ]],[1]!CPN[Donnée],[1]!CPN[Donnée],"",0,1)="","","X")</f>
        <v>#REF!</v>
      </c>
      <c r="Q44" s="218" t="e">
        <f>IF(_xlfn.XLOOKUP(Dico2[[#This Row],[Nom du champ]],[1]!DeltaCPN[Donnée],[1]!DeltaCPN[Donnée],"",0,1)="","","X")</f>
        <v>#REF!</v>
      </c>
      <c r="R44" s="218" t="e">
        <f>IF(_xlfn.XLOOKUP(Dico2[[#This Row],[Nom du champ]],[1]!HistoCPN[Donnée],[1]!HistoCPN[Donnée],"",0,1)="","","X")</f>
        <v>#REF!</v>
      </c>
      <c r="S44" s="218" t="e">
        <f>IF(_xlfn.XLOOKUP(Dico2[[#This Row],[Nom du champ]],[1]!CmdinfoPM[Donnée],[1]!CmdinfoPM[Donnée],"",0,1)="","","X")</f>
        <v>#REF!</v>
      </c>
      <c r="T44" s="218" t="e">
        <f>IF(_xlfn.XLOOKUP(Dico2[[#This Row],[Nom du champ]],[1]!ARCmdInfoPM[Donnée],[1]!ARCmdInfoPM[Donnée],"",0,1)="","","X")</f>
        <v>#REF!</v>
      </c>
      <c r="U44" s="218" t="e">
        <f>IF(_xlfn.XLOOKUP(Dico2[[#This Row],[Nom du champ]],[1]!ARMad[Donnée],[1]!ARMad[Donnée],"",0,1)="","","X")</f>
        <v>#REF!</v>
      </c>
      <c r="V44" s="218" t="e">
        <f>IF(_xlfn.XLOOKUP(Dico2[[#This Row],[Nom du champ]],[1]!NotifPrev[Donnée],[1]!NotifPrev[Donnée],"",0,1)="","","X")</f>
        <v>#REF!</v>
      </c>
      <c r="W44" s="218" t="e">
        <f>IF(_xlfn.XLOOKUP(Dico2[[#This Row],[Nom du champ]],[1]!CRInfoSyndic[Donnée],[1]!CRInfoSyndic[Donnée],"",0,1)="","","X")</f>
        <v>#REF!</v>
      </c>
      <c r="X44" s="218" t="e">
        <f>IF(_xlfn.XLOOKUP(Dico2[[#This Row],[Nom du champ]],[1]!Addu[Donnée],[1]!Addu[Donnée],"",0,1)="","","X")</f>
        <v>#REF!</v>
      </c>
      <c r="Y44" s="218" t="e">
        <f>IF(_xlfn.XLOOKUP(Dico2[[#This Row],[Nom du champ]],[1]!CRAddu[Donnée],[1]!CRAddu[Donnée],"",0,1)="","","X")</f>
        <v>#REF!</v>
      </c>
      <c r="Z44" s="218" t="e">
        <f>IF(_xlfn.XLOOKUP(Dico2[[#This Row],[Nom du champ]],[1]!CmdAnn[Donnée],[1]!CmdAnn[Donnée],"",0,1)="","","X")</f>
        <v>#REF!</v>
      </c>
      <c r="AA44" s="218" t="e">
        <f>IF(_xlfn.XLOOKUP(Dico2[[#This Row],[Nom du champ]],[1]!CRAnnu[Donnée],[1]!CRAnnu[Donnée],"",0,1)="","","X")</f>
        <v>#REF!</v>
      </c>
    </row>
    <row r="45" spans="1:27">
      <c r="A45" s="211" t="s">
        <v>573</v>
      </c>
      <c r="B45" s="210"/>
      <c r="D45" s="218" t="e">
        <f>IF(_xlfn.XLOOKUP(Dico2[[#This Row],[Nom du champ]],[1]!IPE[Donnée],[1]!IPE[Donnée],"",0,1)="","","X")</f>
        <v>#REF!</v>
      </c>
      <c r="E45" s="218" t="e">
        <f>IF(_xlfn.XLOOKUP(Dico2[[#This Row],[Nom du champ]],[1]!CmdPB[Donnée],[1]!CmdPB[Donnée],"",0,1)="","","X")</f>
        <v>#REF!</v>
      </c>
      <c r="F45" s="218" t="e">
        <f>IF(_xlfn.XLOOKUP(Dico2[[#This Row],[Nom du champ]],[1]!ARcmdPB[Donnée],[1]!ARcmdPB[Donnée],"",0,1)="","","X")</f>
        <v>#REF!</v>
      </c>
      <c r="G45" s="218" t="e">
        <f>IF(_xlfn.XLOOKUP(Dico2[[#This Row],[Nom du champ]],[1]!CRcmdPB[Donnée],[1]!CRcmdPB[Donnée],"",0,1)="","","X")</f>
        <v>#REF!</v>
      </c>
      <c r="H45" s="218" t="e">
        <f>IF(_xlfn.XLOOKUP(Dico2[[#This Row],[Nom du champ]],[1]!AnnulationPB[Donnée],[1]!AnnulationPB[Donnée],"",0,1)="","","X")</f>
        <v>#REF!</v>
      </c>
      <c r="I45" s="218" t="e">
        <f>IF(_xlfn.XLOOKUP(Dico2[[#This Row],[Nom du champ]],[1]!ARannulationPB[Donnée],[1]!ARannulationPB[Donnée],"",0,1)="","","X")</f>
        <v>#REF!</v>
      </c>
      <c r="J45" s="218" t="e">
        <f>IF(_xlfn.XLOOKUP(Dico2[[#This Row],[Nom du champ]],[1]!CmdExtU[Donnée],[1]!CmdExtU[Donnée],"",0,1)="","","X")</f>
        <v>#REF!</v>
      </c>
      <c r="K45" s="218" t="e">
        <f>IF(_xlfn.XLOOKUP(Dico2[[#This Row],[Nom du champ]],[1]!ARCmdExtU[Donnée],[1]!ARCmdExtU[Donnée],"",0,1)="","","X")</f>
        <v>#REF!</v>
      </c>
      <c r="L45" s="218" t="e">
        <f>IF(_xlfn.XLOOKUP(Dico2[[#This Row],[Nom du champ]],[1]!CRCmdExtU[Donnée],[1]!CRCmdExtU[Donnée],"",0,1)="","","X")</f>
        <v>#REF!</v>
      </c>
      <c r="M45" s="218" t="e">
        <f>IF(_xlfn.XLOOKUP(Dico2[[#This Row],[Nom du champ]],[1]!CRMad[Donnée],[1]!CRMad[Donnée],"",0,1)="","","X")</f>
        <v>#REF!</v>
      </c>
      <c r="N45" s="218" t="e">
        <f>IF(_xlfn.XLOOKUP(Dico2[[#This Row],[Nom du champ]],[1]!DeltaIPE[Donnée],[1]!DeltaIPE[Donnée],"",0,1)="","","X")</f>
        <v>#REF!</v>
      </c>
      <c r="O45" s="218" t="e">
        <f>IF(_xlfn.XLOOKUP(Dico2[[#This Row],[Nom du champ]],[1]!HistoIPE[Donnée],[1]!HistoIPE[Donnée],"",0,1)="","","X")</f>
        <v>#REF!</v>
      </c>
      <c r="P45" s="218" t="e">
        <f>IF(_xlfn.XLOOKUP(Dico2[[#This Row],[Nom du champ]],[1]!CPN[Donnée],[1]!CPN[Donnée],"",0,1)="","","X")</f>
        <v>#REF!</v>
      </c>
      <c r="Q45" s="218" t="e">
        <f>IF(_xlfn.XLOOKUP(Dico2[[#This Row],[Nom du champ]],[1]!DeltaCPN[Donnée],[1]!DeltaCPN[Donnée],"",0,1)="","","X")</f>
        <v>#REF!</v>
      </c>
      <c r="R45" s="218" t="e">
        <f>IF(_xlfn.XLOOKUP(Dico2[[#This Row],[Nom du champ]],[1]!HistoCPN[Donnée],[1]!HistoCPN[Donnée],"",0,1)="","","X")</f>
        <v>#REF!</v>
      </c>
      <c r="S45" s="218" t="e">
        <f>IF(_xlfn.XLOOKUP(Dico2[[#This Row],[Nom du champ]],[1]!CmdinfoPM[Donnée],[1]!CmdinfoPM[Donnée],"",0,1)="","","X")</f>
        <v>#REF!</v>
      </c>
      <c r="T45" s="218" t="e">
        <f>IF(_xlfn.XLOOKUP(Dico2[[#This Row],[Nom du champ]],[1]!ARCmdInfoPM[Donnée],[1]!ARCmdInfoPM[Donnée],"",0,1)="","","X")</f>
        <v>#REF!</v>
      </c>
      <c r="U45" s="218" t="e">
        <f>IF(_xlfn.XLOOKUP(Dico2[[#This Row],[Nom du champ]],[1]!ARMad[Donnée],[1]!ARMad[Donnée],"",0,1)="","","X")</f>
        <v>#REF!</v>
      </c>
      <c r="V45" s="218" t="e">
        <f>IF(_xlfn.XLOOKUP(Dico2[[#This Row],[Nom du champ]],[1]!NotifPrev[Donnée],[1]!NotifPrev[Donnée],"",0,1)="","","X")</f>
        <v>#REF!</v>
      </c>
      <c r="W45" s="218" t="e">
        <f>IF(_xlfn.XLOOKUP(Dico2[[#This Row],[Nom du champ]],[1]!CRInfoSyndic[Donnée],[1]!CRInfoSyndic[Donnée],"",0,1)="","","X")</f>
        <v>#REF!</v>
      </c>
      <c r="X45" s="218" t="e">
        <f>IF(_xlfn.XLOOKUP(Dico2[[#This Row],[Nom du champ]],[1]!Addu[Donnée],[1]!Addu[Donnée],"",0,1)="","","X")</f>
        <v>#REF!</v>
      </c>
      <c r="Y45" s="218" t="e">
        <f>IF(_xlfn.XLOOKUP(Dico2[[#This Row],[Nom du champ]],[1]!CRAddu[Donnée],[1]!CRAddu[Donnée],"",0,1)="","","X")</f>
        <v>#REF!</v>
      </c>
      <c r="Z45" s="218" t="e">
        <f>IF(_xlfn.XLOOKUP(Dico2[[#This Row],[Nom du champ]],[1]!CmdAnn[Donnée],[1]!CmdAnn[Donnée],"",0,1)="","","X")</f>
        <v>#REF!</v>
      </c>
      <c r="AA45" s="218" t="e">
        <f>IF(_xlfn.XLOOKUP(Dico2[[#This Row],[Nom du champ]],[1]!CRAnnu[Donnée],[1]!CRAnnu[Donnée],"",0,1)="","","X")</f>
        <v>#REF!</v>
      </c>
    </row>
    <row r="46" spans="1:27">
      <c r="A46" s="219" t="s">
        <v>30</v>
      </c>
      <c r="B46" s="221" t="s">
        <v>42</v>
      </c>
      <c r="D46" s="218" t="e">
        <f>IF(_xlfn.XLOOKUP(Dico2[[#This Row],[Nom du champ]],[1]!IPE[Donnée],[1]!IPE[Donnée],"",0,1)="","","X")</f>
        <v>#REF!</v>
      </c>
      <c r="E46" s="218" t="e">
        <f>IF(_xlfn.XLOOKUP(Dico2[[#This Row],[Nom du champ]],[1]!CmdPB[Donnée],[1]!CmdPB[Donnée],"",0,1)="","","X")</f>
        <v>#REF!</v>
      </c>
      <c r="F46" s="218" t="e">
        <f>IF(_xlfn.XLOOKUP(Dico2[[#This Row],[Nom du champ]],[1]!ARcmdPB[Donnée],[1]!ARcmdPB[Donnée],"",0,1)="","","X")</f>
        <v>#REF!</v>
      </c>
      <c r="G46" s="218" t="e">
        <f>IF(_xlfn.XLOOKUP(Dico2[[#This Row],[Nom du champ]],[1]!CRcmdPB[Donnée],[1]!CRcmdPB[Donnée],"",0,1)="","","X")</f>
        <v>#REF!</v>
      </c>
      <c r="H46" s="218" t="e">
        <f>IF(_xlfn.XLOOKUP(Dico2[[#This Row],[Nom du champ]],[1]!AnnulationPB[Donnée],[1]!AnnulationPB[Donnée],"",0,1)="","","X")</f>
        <v>#REF!</v>
      </c>
      <c r="I46" s="218" t="e">
        <f>IF(_xlfn.XLOOKUP(Dico2[[#This Row],[Nom du champ]],[1]!ARannulationPB[Donnée],[1]!ARannulationPB[Donnée],"",0,1)="","","X")</f>
        <v>#REF!</v>
      </c>
      <c r="J46" s="218" t="e">
        <f>IF(_xlfn.XLOOKUP(Dico2[[#This Row],[Nom du champ]],[1]!CmdExtU[Donnée],[1]!CmdExtU[Donnée],"",0,1)="","","X")</f>
        <v>#REF!</v>
      </c>
      <c r="K46" s="218" t="e">
        <f>IF(_xlfn.XLOOKUP(Dico2[[#This Row],[Nom du champ]],[1]!ARCmdExtU[Donnée],[1]!ARCmdExtU[Donnée],"",0,1)="","","X")</f>
        <v>#REF!</v>
      </c>
      <c r="L46" s="218" t="e">
        <f>IF(_xlfn.XLOOKUP(Dico2[[#This Row],[Nom du champ]],[1]!CRCmdExtU[Donnée],[1]!CRCmdExtU[Donnée],"",0,1)="","","X")</f>
        <v>#REF!</v>
      </c>
      <c r="M46" s="218" t="e">
        <f>IF(_xlfn.XLOOKUP(Dico2[[#This Row],[Nom du champ]],[1]!CRMad[Donnée],[1]!CRMad[Donnée],"",0,1)="","","X")</f>
        <v>#REF!</v>
      </c>
      <c r="N46" s="218" t="e">
        <f>IF(_xlfn.XLOOKUP(Dico2[[#This Row],[Nom du champ]],[1]!DeltaIPE[Donnée],[1]!DeltaIPE[Donnée],"",0,1)="","","X")</f>
        <v>#REF!</v>
      </c>
      <c r="O46" s="218" t="e">
        <f>IF(_xlfn.XLOOKUP(Dico2[[#This Row],[Nom du champ]],[1]!HistoIPE[Donnée],[1]!HistoIPE[Donnée],"",0,1)="","","X")</f>
        <v>#REF!</v>
      </c>
      <c r="P46" s="218" t="e">
        <f>IF(_xlfn.XLOOKUP(Dico2[[#This Row],[Nom du champ]],[1]!CPN[Donnée],[1]!CPN[Donnée],"",0,1)="","","X")</f>
        <v>#REF!</v>
      </c>
      <c r="Q46" s="218" t="e">
        <f>IF(_xlfn.XLOOKUP(Dico2[[#This Row],[Nom du champ]],[1]!DeltaCPN[Donnée],[1]!DeltaCPN[Donnée],"",0,1)="","","X")</f>
        <v>#REF!</v>
      </c>
      <c r="R46" s="218" t="e">
        <f>IF(_xlfn.XLOOKUP(Dico2[[#This Row],[Nom du champ]],[1]!HistoCPN[Donnée],[1]!HistoCPN[Donnée],"",0,1)="","","X")</f>
        <v>#REF!</v>
      </c>
      <c r="S46" s="218" t="e">
        <f>IF(_xlfn.XLOOKUP(Dico2[[#This Row],[Nom du champ]],[1]!CmdinfoPM[Donnée],[1]!CmdinfoPM[Donnée],"",0,1)="","","X")</f>
        <v>#REF!</v>
      </c>
      <c r="T46" s="218" t="e">
        <f>IF(_xlfn.XLOOKUP(Dico2[[#This Row],[Nom du champ]],[1]!ARCmdInfoPM[Donnée],[1]!ARCmdInfoPM[Donnée],"",0,1)="","","X")</f>
        <v>#REF!</v>
      </c>
      <c r="U46" s="218" t="e">
        <f>IF(_xlfn.XLOOKUP(Dico2[[#This Row],[Nom du champ]],[1]!ARMad[Donnée],[1]!ARMad[Donnée],"",0,1)="","","X")</f>
        <v>#REF!</v>
      </c>
      <c r="V46" s="218" t="e">
        <f>IF(_xlfn.XLOOKUP(Dico2[[#This Row],[Nom du champ]],[1]!NotifPrev[Donnée],[1]!NotifPrev[Donnée],"",0,1)="","","X")</f>
        <v>#REF!</v>
      </c>
      <c r="W46" s="218" t="e">
        <f>IF(_xlfn.XLOOKUP(Dico2[[#This Row],[Nom du champ]],[1]!CRInfoSyndic[Donnée],[1]!CRInfoSyndic[Donnée],"",0,1)="","","X")</f>
        <v>#REF!</v>
      </c>
      <c r="X46" s="218" t="e">
        <f>IF(_xlfn.XLOOKUP(Dico2[[#This Row],[Nom du champ]],[1]!Addu[Donnée],[1]!Addu[Donnée],"",0,1)="","","X")</f>
        <v>#REF!</v>
      </c>
      <c r="Y46" s="218" t="e">
        <f>IF(_xlfn.XLOOKUP(Dico2[[#This Row],[Nom du champ]],[1]!CRAddu[Donnée],[1]!CRAddu[Donnée],"",0,1)="","","X")</f>
        <v>#REF!</v>
      </c>
      <c r="Z46" s="218" t="e">
        <f>IF(_xlfn.XLOOKUP(Dico2[[#This Row],[Nom du champ]],[1]!CmdAnn[Donnée],[1]!CmdAnn[Donnée],"",0,1)="","","X")</f>
        <v>#REF!</v>
      </c>
      <c r="AA46" s="218" t="e">
        <f>IF(_xlfn.XLOOKUP(Dico2[[#This Row],[Nom du champ]],[1]!CRAnnu[Donnée],[1]!CRAnnu[Donnée],"",0,1)="","","X")</f>
        <v>#REF!</v>
      </c>
    </row>
    <row r="47" spans="1:27">
      <c r="A47" s="221" t="s">
        <v>146</v>
      </c>
      <c r="B47" s="221" t="s">
        <v>42</v>
      </c>
      <c r="D47" s="218" t="e">
        <f>IF(_xlfn.XLOOKUP(Dico2[[#This Row],[Nom du champ]],[1]!IPE[Donnée],[1]!IPE[Donnée],"",0,1)="","","X")</f>
        <v>#REF!</v>
      </c>
      <c r="E47" s="218" t="e">
        <f>IF(_xlfn.XLOOKUP(Dico2[[#This Row],[Nom du champ]],[1]!CmdPB[Donnée],[1]!CmdPB[Donnée],"",0,1)="","","X")</f>
        <v>#REF!</v>
      </c>
      <c r="F47" s="218" t="e">
        <f>IF(_xlfn.XLOOKUP(Dico2[[#This Row],[Nom du champ]],[1]!ARcmdPB[Donnée],[1]!ARcmdPB[Donnée],"",0,1)="","","X")</f>
        <v>#REF!</v>
      </c>
      <c r="G47" s="218" t="e">
        <f>IF(_xlfn.XLOOKUP(Dico2[[#This Row],[Nom du champ]],[1]!CRcmdPB[Donnée],[1]!CRcmdPB[Donnée],"",0,1)="","","X")</f>
        <v>#REF!</v>
      </c>
      <c r="H47" s="218" t="e">
        <f>IF(_xlfn.XLOOKUP(Dico2[[#This Row],[Nom du champ]],[1]!AnnulationPB[Donnée],[1]!AnnulationPB[Donnée],"",0,1)="","","X")</f>
        <v>#REF!</v>
      </c>
      <c r="I47" s="218" t="e">
        <f>IF(_xlfn.XLOOKUP(Dico2[[#This Row],[Nom du champ]],[1]!ARannulationPB[Donnée],[1]!ARannulationPB[Donnée],"",0,1)="","","X")</f>
        <v>#REF!</v>
      </c>
      <c r="J47" s="218" t="e">
        <f>IF(_xlfn.XLOOKUP(Dico2[[#This Row],[Nom du champ]],[1]!CmdExtU[Donnée],[1]!CmdExtU[Donnée],"",0,1)="","","X")</f>
        <v>#REF!</v>
      </c>
      <c r="K47" s="218" t="e">
        <f>IF(_xlfn.XLOOKUP(Dico2[[#This Row],[Nom du champ]],[1]!ARCmdExtU[Donnée],[1]!ARCmdExtU[Donnée],"",0,1)="","","X")</f>
        <v>#REF!</v>
      </c>
      <c r="L47" s="218" t="e">
        <f>IF(_xlfn.XLOOKUP(Dico2[[#This Row],[Nom du champ]],[1]!CRCmdExtU[Donnée],[1]!CRCmdExtU[Donnée],"",0,1)="","","X")</f>
        <v>#REF!</v>
      </c>
      <c r="M47" s="218" t="e">
        <f>IF(_xlfn.XLOOKUP(Dico2[[#This Row],[Nom du champ]],[1]!CRMad[Donnée],[1]!CRMad[Donnée],"",0,1)="","","X")</f>
        <v>#REF!</v>
      </c>
      <c r="N47" s="218" t="e">
        <f>IF(_xlfn.XLOOKUP(Dico2[[#This Row],[Nom du champ]],[1]!DeltaIPE[Donnée],[1]!DeltaIPE[Donnée],"",0,1)="","","X")</f>
        <v>#REF!</v>
      </c>
      <c r="O47" s="218" t="e">
        <f>IF(_xlfn.XLOOKUP(Dico2[[#This Row],[Nom du champ]],[1]!HistoIPE[Donnée],[1]!HistoIPE[Donnée],"",0,1)="","","X")</f>
        <v>#REF!</v>
      </c>
      <c r="P47" s="218" t="e">
        <f>IF(_xlfn.XLOOKUP(Dico2[[#This Row],[Nom du champ]],[1]!CPN[Donnée],[1]!CPN[Donnée],"",0,1)="","","X")</f>
        <v>#REF!</v>
      </c>
      <c r="Q47" s="218" t="e">
        <f>IF(_xlfn.XLOOKUP(Dico2[[#This Row],[Nom du champ]],[1]!DeltaCPN[Donnée],[1]!DeltaCPN[Donnée],"",0,1)="","","X")</f>
        <v>#REF!</v>
      </c>
      <c r="R47" s="218" t="e">
        <f>IF(_xlfn.XLOOKUP(Dico2[[#This Row],[Nom du champ]],[1]!HistoCPN[Donnée],[1]!HistoCPN[Donnée],"",0,1)="","","X")</f>
        <v>#REF!</v>
      </c>
      <c r="S47" s="218" t="e">
        <f>IF(_xlfn.XLOOKUP(Dico2[[#This Row],[Nom du champ]],[1]!CmdinfoPM[Donnée],[1]!CmdinfoPM[Donnée],"",0,1)="","","X")</f>
        <v>#REF!</v>
      </c>
      <c r="T47" s="218" t="e">
        <f>IF(_xlfn.XLOOKUP(Dico2[[#This Row],[Nom du champ]],[1]!ARCmdInfoPM[Donnée],[1]!ARCmdInfoPM[Donnée],"",0,1)="","","X")</f>
        <v>#REF!</v>
      </c>
      <c r="U47" s="218" t="e">
        <f>IF(_xlfn.XLOOKUP(Dico2[[#This Row],[Nom du champ]],[1]!ARMad[Donnée],[1]!ARMad[Donnée],"",0,1)="","","X")</f>
        <v>#REF!</v>
      </c>
      <c r="V47" s="218" t="e">
        <f>IF(_xlfn.XLOOKUP(Dico2[[#This Row],[Nom du champ]],[1]!NotifPrev[Donnée],[1]!NotifPrev[Donnée],"",0,1)="","","X")</f>
        <v>#REF!</v>
      </c>
      <c r="W47" s="218" t="e">
        <f>IF(_xlfn.XLOOKUP(Dico2[[#This Row],[Nom du champ]],[1]!CRInfoSyndic[Donnée],[1]!CRInfoSyndic[Donnée],"",0,1)="","","X")</f>
        <v>#REF!</v>
      </c>
      <c r="X47" s="218" t="e">
        <f>IF(_xlfn.XLOOKUP(Dico2[[#This Row],[Nom du champ]],[1]!Addu[Donnée],[1]!Addu[Donnée],"",0,1)="","","X")</f>
        <v>#REF!</v>
      </c>
      <c r="Y47" s="218" t="e">
        <f>IF(_xlfn.XLOOKUP(Dico2[[#This Row],[Nom du champ]],[1]!CRAddu[Donnée],[1]!CRAddu[Donnée],"",0,1)="","","X")</f>
        <v>#REF!</v>
      </c>
      <c r="Z47" s="218" t="e">
        <f>IF(_xlfn.XLOOKUP(Dico2[[#This Row],[Nom du champ]],[1]!CmdAnn[Donnée],[1]!CmdAnn[Donnée],"",0,1)="","","X")</f>
        <v>#REF!</v>
      </c>
      <c r="AA47" s="218" t="e">
        <f>IF(_xlfn.XLOOKUP(Dico2[[#This Row],[Nom du champ]],[1]!CRAnnu[Donnée],[1]!CRAnnu[Donnée],"",0,1)="","","X")</f>
        <v>#REF!</v>
      </c>
    </row>
    <row r="48" spans="1:27">
      <c r="A48" s="221" t="s">
        <v>150</v>
      </c>
      <c r="B48" s="221" t="s">
        <v>828</v>
      </c>
      <c r="D48" s="218" t="e">
        <f>IF(_xlfn.XLOOKUP(Dico2[[#This Row],[Nom du champ]],[1]!IPE[Donnée],[1]!IPE[Donnée],"",0,1)="","","X")</f>
        <v>#REF!</v>
      </c>
      <c r="E48" s="218" t="e">
        <f>IF(_xlfn.XLOOKUP(Dico2[[#This Row],[Nom du champ]],[1]!CmdPB[Donnée],[1]!CmdPB[Donnée],"",0,1)="","","X")</f>
        <v>#REF!</v>
      </c>
      <c r="F48" s="218" t="e">
        <f>IF(_xlfn.XLOOKUP(Dico2[[#This Row],[Nom du champ]],[1]!ARcmdPB[Donnée],[1]!ARcmdPB[Donnée],"",0,1)="","","X")</f>
        <v>#REF!</v>
      </c>
      <c r="G48" s="218" t="e">
        <f>IF(_xlfn.XLOOKUP(Dico2[[#This Row],[Nom du champ]],[1]!CRcmdPB[Donnée],[1]!CRcmdPB[Donnée],"",0,1)="","","X")</f>
        <v>#REF!</v>
      </c>
      <c r="H48" s="218" t="e">
        <f>IF(_xlfn.XLOOKUP(Dico2[[#This Row],[Nom du champ]],[1]!AnnulationPB[Donnée],[1]!AnnulationPB[Donnée],"",0,1)="","","X")</f>
        <v>#REF!</v>
      </c>
      <c r="I48" s="218" t="e">
        <f>IF(_xlfn.XLOOKUP(Dico2[[#This Row],[Nom du champ]],[1]!ARannulationPB[Donnée],[1]!ARannulationPB[Donnée],"",0,1)="","","X")</f>
        <v>#REF!</v>
      </c>
      <c r="J48" s="218" t="e">
        <f>IF(_xlfn.XLOOKUP(Dico2[[#This Row],[Nom du champ]],[1]!CmdExtU[Donnée],[1]!CmdExtU[Donnée],"",0,1)="","","X")</f>
        <v>#REF!</v>
      </c>
      <c r="K48" s="218" t="e">
        <f>IF(_xlfn.XLOOKUP(Dico2[[#This Row],[Nom du champ]],[1]!ARCmdExtU[Donnée],[1]!ARCmdExtU[Donnée],"",0,1)="","","X")</f>
        <v>#REF!</v>
      </c>
      <c r="L48" s="218" t="e">
        <f>IF(_xlfn.XLOOKUP(Dico2[[#This Row],[Nom du champ]],[1]!CRCmdExtU[Donnée],[1]!CRCmdExtU[Donnée],"",0,1)="","","X")</f>
        <v>#REF!</v>
      </c>
      <c r="M48" s="218" t="e">
        <f>IF(_xlfn.XLOOKUP(Dico2[[#This Row],[Nom du champ]],[1]!CRMad[Donnée],[1]!CRMad[Donnée],"",0,1)="","","X")</f>
        <v>#REF!</v>
      </c>
      <c r="N48" s="218" t="e">
        <f>IF(_xlfn.XLOOKUP(Dico2[[#This Row],[Nom du champ]],[1]!DeltaIPE[Donnée],[1]!DeltaIPE[Donnée],"",0,1)="","","X")</f>
        <v>#REF!</v>
      </c>
      <c r="O48" s="218" t="e">
        <f>IF(_xlfn.XLOOKUP(Dico2[[#This Row],[Nom du champ]],[1]!HistoIPE[Donnée],[1]!HistoIPE[Donnée],"",0,1)="","","X")</f>
        <v>#REF!</v>
      </c>
      <c r="P48" s="218" t="e">
        <f>IF(_xlfn.XLOOKUP(Dico2[[#This Row],[Nom du champ]],[1]!CPN[Donnée],[1]!CPN[Donnée],"",0,1)="","","X")</f>
        <v>#REF!</v>
      </c>
      <c r="Q48" s="218" t="e">
        <f>IF(_xlfn.XLOOKUP(Dico2[[#This Row],[Nom du champ]],[1]!DeltaCPN[Donnée],[1]!DeltaCPN[Donnée],"",0,1)="","","X")</f>
        <v>#REF!</v>
      </c>
      <c r="R48" s="218" t="e">
        <f>IF(_xlfn.XLOOKUP(Dico2[[#This Row],[Nom du champ]],[1]!HistoCPN[Donnée],[1]!HistoCPN[Donnée],"",0,1)="","","X")</f>
        <v>#REF!</v>
      </c>
      <c r="S48" s="218" t="e">
        <f>IF(_xlfn.XLOOKUP(Dico2[[#This Row],[Nom du champ]],[1]!CmdinfoPM[Donnée],[1]!CmdinfoPM[Donnée],"",0,1)="","","X")</f>
        <v>#REF!</v>
      </c>
      <c r="T48" s="218" t="e">
        <f>IF(_xlfn.XLOOKUP(Dico2[[#This Row],[Nom du champ]],[1]!ARCmdInfoPM[Donnée],[1]!ARCmdInfoPM[Donnée],"",0,1)="","","X")</f>
        <v>#REF!</v>
      </c>
      <c r="U48" s="218" t="e">
        <f>IF(_xlfn.XLOOKUP(Dico2[[#This Row],[Nom du champ]],[1]!ARMad[Donnée],[1]!ARMad[Donnée],"",0,1)="","","X")</f>
        <v>#REF!</v>
      </c>
      <c r="V48" s="218" t="e">
        <f>IF(_xlfn.XLOOKUP(Dico2[[#This Row],[Nom du champ]],[1]!NotifPrev[Donnée],[1]!NotifPrev[Donnée],"",0,1)="","","X")</f>
        <v>#REF!</v>
      </c>
      <c r="W48" s="218" t="e">
        <f>IF(_xlfn.XLOOKUP(Dico2[[#This Row],[Nom du champ]],[1]!CRInfoSyndic[Donnée],[1]!CRInfoSyndic[Donnée],"",0,1)="","","X")</f>
        <v>#REF!</v>
      </c>
      <c r="X48" s="218" t="e">
        <f>IF(_xlfn.XLOOKUP(Dico2[[#This Row],[Nom du champ]],[1]!Addu[Donnée],[1]!Addu[Donnée],"",0,1)="","","X")</f>
        <v>#REF!</v>
      </c>
      <c r="Y48" s="218" t="e">
        <f>IF(_xlfn.XLOOKUP(Dico2[[#This Row],[Nom du champ]],[1]!CRAddu[Donnée],[1]!CRAddu[Donnée],"",0,1)="","","X")</f>
        <v>#REF!</v>
      </c>
      <c r="Z48" s="218" t="e">
        <f>IF(_xlfn.XLOOKUP(Dico2[[#This Row],[Nom du champ]],[1]!CmdAnn[Donnée],[1]!CmdAnn[Donnée],"",0,1)="","","X")</f>
        <v>#REF!</v>
      </c>
      <c r="AA48" s="218" t="e">
        <f>IF(_xlfn.XLOOKUP(Dico2[[#This Row],[Nom du champ]],[1]!CRAnnu[Donnée],[1]!CRAnnu[Donnée],"",0,1)="","","X")</f>
        <v>#REF!</v>
      </c>
    </row>
    <row r="49" spans="1:27">
      <c r="A49" s="221" t="s">
        <v>184</v>
      </c>
      <c r="B49" s="221" t="s">
        <v>42</v>
      </c>
      <c r="D49" s="218" t="e">
        <f>IF(_xlfn.XLOOKUP(Dico2[[#This Row],[Nom du champ]],[1]!IPE[Donnée],[1]!IPE[Donnée],"",0,1)="","","X")</f>
        <v>#REF!</v>
      </c>
      <c r="E49" s="218" t="e">
        <f>IF(_xlfn.XLOOKUP(Dico2[[#This Row],[Nom du champ]],[1]!CmdPB[Donnée],[1]!CmdPB[Donnée],"",0,1)="","","X")</f>
        <v>#REF!</v>
      </c>
      <c r="F49" s="218" t="e">
        <f>IF(_xlfn.XLOOKUP(Dico2[[#This Row],[Nom du champ]],[1]!ARcmdPB[Donnée],[1]!ARcmdPB[Donnée],"",0,1)="","","X")</f>
        <v>#REF!</v>
      </c>
      <c r="G49" s="218" t="e">
        <f>IF(_xlfn.XLOOKUP(Dico2[[#This Row],[Nom du champ]],[1]!CRcmdPB[Donnée],[1]!CRcmdPB[Donnée],"",0,1)="","","X")</f>
        <v>#REF!</v>
      </c>
      <c r="H49" s="218" t="e">
        <f>IF(_xlfn.XLOOKUP(Dico2[[#This Row],[Nom du champ]],[1]!AnnulationPB[Donnée],[1]!AnnulationPB[Donnée],"",0,1)="","","X")</f>
        <v>#REF!</v>
      </c>
      <c r="I49" s="218" t="e">
        <f>IF(_xlfn.XLOOKUP(Dico2[[#This Row],[Nom du champ]],[1]!ARannulationPB[Donnée],[1]!ARannulationPB[Donnée],"",0,1)="","","X")</f>
        <v>#REF!</v>
      </c>
      <c r="J49" s="218" t="e">
        <f>IF(_xlfn.XLOOKUP(Dico2[[#This Row],[Nom du champ]],[1]!CmdExtU[Donnée],[1]!CmdExtU[Donnée],"",0,1)="","","X")</f>
        <v>#REF!</v>
      </c>
      <c r="K49" s="218" t="e">
        <f>IF(_xlfn.XLOOKUP(Dico2[[#This Row],[Nom du champ]],[1]!ARCmdExtU[Donnée],[1]!ARCmdExtU[Donnée],"",0,1)="","","X")</f>
        <v>#REF!</v>
      </c>
      <c r="L49" s="218" t="e">
        <f>IF(_xlfn.XLOOKUP(Dico2[[#This Row],[Nom du champ]],[1]!CRCmdExtU[Donnée],[1]!CRCmdExtU[Donnée],"",0,1)="","","X")</f>
        <v>#REF!</v>
      </c>
      <c r="M49" s="218" t="e">
        <f>IF(_xlfn.XLOOKUP(Dico2[[#This Row],[Nom du champ]],[1]!CRMad[Donnée],[1]!CRMad[Donnée],"",0,1)="","","X")</f>
        <v>#REF!</v>
      </c>
      <c r="N49" s="218" t="e">
        <f>IF(_xlfn.XLOOKUP(Dico2[[#This Row],[Nom du champ]],[1]!DeltaIPE[Donnée],[1]!DeltaIPE[Donnée],"",0,1)="","","X")</f>
        <v>#REF!</v>
      </c>
      <c r="O49" s="218" t="e">
        <f>IF(_xlfn.XLOOKUP(Dico2[[#This Row],[Nom du champ]],[1]!HistoIPE[Donnée],[1]!HistoIPE[Donnée],"",0,1)="","","X")</f>
        <v>#REF!</v>
      </c>
      <c r="P49" s="218" t="e">
        <f>IF(_xlfn.XLOOKUP(Dico2[[#This Row],[Nom du champ]],[1]!CPN[Donnée],[1]!CPN[Donnée],"",0,1)="","","X")</f>
        <v>#REF!</v>
      </c>
      <c r="Q49" s="218" t="e">
        <f>IF(_xlfn.XLOOKUP(Dico2[[#This Row],[Nom du champ]],[1]!DeltaCPN[Donnée],[1]!DeltaCPN[Donnée],"",0,1)="","","X")</f>
        <v>#REF!</v>
      </c>
      <c r="R49" s="218" t="e">
        <f>IF(_xlfn.XLOOKUP(Dico2[[#This Row],[Nom du champ]],[1]!HistoCPN[Donnée],[1]!HistoCPN[Donnée],"",0,1)="","","X")</f>
        <v>#REF!</v>
      </c>
      <c r="S49" s="218" t="e">
        <f>IF(_xlfn.XLOOKUP(Dico2[[#This Row],[Nom du champ]],[1]!CmdinfoPM[Donnée],[1]!CmdinfoPM[Donnée],"",0,1)="","","X")</f>
        <v>#REF!</v>
      </c>
      <c r="T49" s="218" t="e">
        <f>IF(_xlfn.XLOOKUP(Dico2[[#This Row],[Nom du champ]],[1]!ARCmdInfoPM[Donnée],[1]!ARCmdInfoPM[Donnée],"",0,1)="","","X")</f>
        <v>#REF!</v>
      </c>
      <c r="U49" s="218" t="e">
        <f>IF(_xlfn.XLOOKUP(Dico2[[#This Row],[Nom du champ]],[1]!ARMad[Donnée],[1]!ARMad[Donnée],"",0,1)="","","X")</f>
        <v>#REF!</v>
      </c>
      <c r="V49" s="218" t="e">
        <f>IF(_xlfn.XLOOKUP(Dico2[[#This Row],[Nom du champ]],[1]!NotifPrev[Donnée],[1]!NotifPrev[Donnée],"",0,1)="","","X")</f>
        <v>#REF!</v>
      </c>
      <c r="W49" s="218" t="e">
        <f>IF(_xlfn.XLOOKUP(Dico2[[#This Row],[Nom du champ]],[1]!CRInfoSyndic[Donnée],[1]!CRInfoSyndic[Donnée],"",0,1)="","","X")</f>
        <v>#REF!</v>
      </c>
      <c r="X49" s="218" t="e">
        <f>IF(_xlfn.XLOOKUP(Dico2[[#This Row],[Nom du champ]],[1]!Addu[Donnée],[1]!Addu[Donnée],"",0,1)="","","X")</f>
        <v>#REF!</v>
      </c>
      <c r="Y49" s="218" t="e">
        <f>IF(_xlfn.XLOOKUP(Dico2[[#This Row],[Nom du champ]],[1]!CRAddu[Donnée],[1]!CRAddu[Donnée],"",0,1)="","","X")</f>
        <v>#REF!</v>
      </c>
      <c r="Z49" s="218" t="e">
        <f>IF(_xlfn.XLOOKUP(Dico2[[#This Row],[Nom du champ]],[1]!CmdAnn[Donnée],[1]!CmdAnn[Donnée],"",0,1)="","","X")</f>
        <v>#REF!</v>
      </c>
      <c r="AA49" s="218" t="e">
        <f>IF(_xlfn.XLOOKUP(Dico2[[#This Row],[Nom du champ]],[1]!CRAnnu[Donnée],[1]!CRAnnu[Donnée],"",0,1)="","","X")</f>
        <v>#REF!</v>
      </c>
    </row>
    <row r="50" spans="1:27">
      <c r="A50" s="211" t="s">
        <v>520</v>
      </c>
      <c r="B50" s="211" t="s">
        <v>42</v>
      </c>
      <c r="D50" s="218" t="e">
        <f>IF(_xlfn.XLOOKUP(Dico2[[#This Row],[Nom du champ]],[1]!IPE[Donnée],[1]!IPE[Donnée],"",0,1)="","","X")</f>
        <v>#REF!</v>
      </c>
      <c r="E50" s="218" t="e">
        <f>IF(_xlfn.XLOOKUP(Dico2[[#This Row],[Nom du champ]],[1]!CmdPB[Donnée],[1]!CmdPB[Donnée],"",0,1)="","","X")</f>
        <v>#REF!</v>
      </c>
      <c r="F50" s="218" t="e">
        <f>IF(_xlfn.XLOOKUP(Dico2[[#This Row],[Nom du champ]],[1]!ARcmdPB[Donnée],[1]!ARcmdPB[Donnée],"",0,1)="","","X")</f>
        <v>#REF!</v>
      </c>
      <c r="G50" s="218" t="e">
        <f>IF(_xlfn.XLOOKUP(Dico2[[#This Row],[Nom du champ]],[1]!CRcmdPB[Donnée],[1]!CRcmdPB[Donnée],"",0,1)="","","X")</f>
        <v>#REF!</v>
      </c>
      <c r="H50" s="218" t="e">
        <f>IF(_xlfn.XLOOKUP(Dico2[[#This Row],[Nom du champ]],[1]!AnnulationPB[Donnée],[1]!AnnulationPB[Donnée],"",0,1)="","","X")</f>
        <v>#REF!</v>
      </c>
      <c r="I50" s="218" t="e">
        <f>IF(_xlfn.XLOOKUP(Dico2[[#This Row],[Nom du champ]],[1]!ARannulationPB[Donnée],[1]!ARannulationPB[Donnée],"",0,1)="","","X")</f>
        <v>#REF!</v>
      </c>
      <c r="J50" s="218" t="e">
        <f>IF(_xlfn.XLOOKUP(Dico2[[#This Row],[Nom du champ]],[1]!CmdExtU[Donnée],[1]!CmdExtU[Donnée],"",0,1)="","","X")</f>
        <v>#REF!</v>
      </c>
      <c r="K50" s="218" t="e">
        <f>IF(_xlfn.XLOOKUP(Dico2[[#This Row],[Nom du champ]],[1]!ARCmdExtU[Donnée],[1]!ARCmdExtU[Donnée],"",0,1)="","","X")</f>
        <v>#REF!</v>
      </c>
      <c r="L50" s="218" t="e">
        <f>IF(_xlfn.XLOOKUP(Dico2[[#This Row],[Nom du champ]],[1]!CRCmdExtU[Donnée],[1]!CRCmdExtU[Donnée],"",0,1)="","","X")</f>
        <v>#REF!</v>
      </c>
      <c r="M50" s="218" t="e">
        <f>IF(_xlfn.XLOOKUP(Dico2[[#This Row],[Nom du champ]],[1]!CRMad[Donnée],[1]!CRMad[Donnée],"",0,1)="","","X")</f>
        <v>#REF!</v>
      </c>
      <c r="N50" s="218" t="e">
        <f>IF(_xlfn.XLOOKUP(Dico2[[#This Row],[Nom du champ]],[1]!DeltaIPE[Donnée],[1]!DeltaIPE[Donnée],"",0,1)="","","X")</f>
        <v>#REF!</v>
      </c>
      <c r="O50" s="218" t="e">
        <f>IF(_xlfn.XLOOKUP(Dico2[[#This Row],[Nom du champ]],[1]!HistoIPE[Donnée],[1]!HistoIPE[Donnée],"",0,1)="","","X")</f>
        <v>#REF!</v>
      </c>
      <c r="P50" s="218" t="e">
        <f>IF(_xlfn.XLOOKUP(Dico2[[#This Row],[Nom du champ]],[1]!CPN[Donnée],[1]!CPN[Donnée],"",0,1)="","","X")</f>
        <v>#REF!</v>
      </c>
      <c r="Q50" s="218" t="e">
        <f>IF(_xlfn.XLOOKUP(Dico2[[#This Row],[Nom du champ]],[1]!DeltaCPN[Donnée],[1]!DeltaCPN[Donnée],"",0,1)="","","X")</f>
        <v>#REF!</v>
      </c>
      <c r="R50" s="218" t="e">
        <f>IF(_xlfn.XLOOKUP(Dico2[[#This Row],[Nom du champ]],[1]!HistoCPN[Donnée],[1]!HistoCPN[Donnée],"",0,1)="","","X")</f>
        <v>#REF!</v>
      </c>
      <c r="S50" s="218" t="e">
        <f>IF(_xlfn.XLOOKUP(Dico2[[#This Row],[Nom du champ]],[1]!CmdinfoPM[Donnée],[1]!CmdinfoPM[Donnée],"",0,1)="","","X")</f>
        <v>#REF!</v>
      </c>
      <c r="T50" s="218" t="e">
        <f>IF(_xlfn.XLOOKUP(Dico2[[#This Row],[Nom du champ]],[1]!ARCmdInfoPM[Donnée],[1]!ARCmdInfoPM[Donnée],"",0,1)="","","X")</f>
        <v>#REF!</v>
      </c>
      <c r="U50" s="218" t="e">
        <f>IF(_xlfn.XLOOKUP(Dico2[[#This Row],[Nom du champ]],[1]!ARMad[Donnée],[1]!ARMad[Donnée],"",0,1)="","","X")</f>
        <v>#REF!</v>
      </c>
      <c r="V50" s="218" t="e">
        <f>IF(_xlfn.XLOOKUP(Dico2[[#This Row],[Nom du champ]],[1]!NotifPrev[Donnée],[1]!NotifPrev[Donnée],"",0,1)="","","X")</f>
        <v>#REF!</v>
      </c>
      <c r="W50" s="218" t="e">
        <f>IF(_xlfn.XLOOKUP(Dico2[[#This Row],[Nom du champ]],[1]!CRInfoSyndic[Donnée],[1]!CRInfoSyndic[Donnée],"",0,1)="","","X")</f>
        <v>#REF!</v>
      </c>
      <c r="X50" s="218" t="e">
        <f>IF(_xlfn.XLOOKUP(Dico2[[#This Row],[Nom du champ]],[1]!Addu[Donnée],[1]!Addu[Donnée],"",0,1)="","","X")</f>
        <v>#REF!</v>
      </c>
      <c r="Y50" s="218" t="e">
        <f>IF(_xlfn.XLOOKUP(Dico2[[#This Row],[Nom du champ]],[1]!CRAddu[Donnée],[1]!CRAddu[Donnée],"",0,1)="","","X")</f>
        <v>#REF!</v>
      </c>
      <c r="Z50" s="218" t="e">
        <f>IF(_xlfn.XLOOKUP(Dico2[[#This Row],[Nom du champ]],[1]!CmdAnn[Donnée],[1]!CmdAnn[Donnée],"",0,1)="","","X")</f>
        <v>#REF!</v>
      </c>
      <c r="AA50" s="218" t="e">
        <f>IF(_xlfn.XLOOKUP(Dico2[[#This Row],[Nom du champ]],[1]!CRAnnu[Donnée],[1]!CRAnnu[Donnée],"",0,1)="","","X")</f>
        <v>#REF!</v>
      </c>
    </row>
    <row r="51" spans="1:27">
      <c r="A51" s="221" t="s">
        <v>162</v>
      </c>
      <c r="B51" s="221" t="s">
        <v>48</v>
      </c>
      <c r="D51" s="218" t="e">
        <f>IF(_xlfn.XLOOKUP(Dico2[[#This Row],[Nom du champ]],[1]!IPE[Donnée],[1]!IPE[Donnée],"",0,1)="","","X")</f>
        <v>#REF!</v>
      </c>
      <c r="E51" s="218" t="e">
        <f>IF(_xlfn.XLOOKUP(Dico2[[#This Row],[Nom du champ]],[1]!CmdPB[Donnée],[1]!CmdPB[Donnée],"",0,1)="","","X")</f>
        <v>#REF!</v>
      </c>
      <c r="F51" s="218" t="e">
        <f>IF(_xlfn.XLOOKUP(Dico2[[#This Row],[Nom du champ]],[1]!ARcmdPB[Donnée],[1]!ARcmdPB[Donnée],"",0,1)="","","X")</f>
        <v>#REF!</v>
      </c>
      <c r="G51" s="218" t="e">
        <f>IF(_xlfn.XLOOKUP(Dico2[[#This Row],[Nom du champ]],[1]!CRcmdPB[Donnée],[1]!CRcmdPB[Donnée],"",0,1)="","","X")</f>
        <v>#REF!</v>
      </c>
      <c r="H51" s="218" t="e">
        <f>IF(_xlfn.XLOOKUP(Dico2[[#This Row],[Nom du champ]],[1]!AnnulationPB[Donnée],[1]!AnnulationPB[Donnée],"",0,1)="","","X")</f>
        <v>#REF!</v>
      </c>
      <c r="I51" s="218" t="e">
        <f>IF(_xlfn.XLOOKUP(Dico2[[#This Row],[Nom du champ]],[1]!ARannulationPB[Donnée],[1]!ARannulationPB[Donnée],"",0,1)="","","X")</f>
        <v>#REF!</v>
      </c>
      <c r="J51" s="218" t="e">
        <f>IF(_xlfn.XLOOKUP(Dico2[[#This Row],[Nom du champ]],[1]!CmdExtU[Donnée],[1]!CmdExtU[Donnée],"",0,1)="","","X")</f>
        <v>#REF!</v>
      </c>
      <c r="K51" s="218" t="e">
        <f>IF(_xlfn.XLOOKUP(Dico2[[#This Row],[Nom du champ]],[1]!ARCmdExtU[Donnée],[1]!ARCmdExtU[Donnée],"",0,1)="","","X")</f>
        <v>#REF!</v>
      </c>
      <c r="L51" s="218" t="e">
        <f>IF(_xlfn.XLOOKUP(Dico2[[#This Row],[Nom du champ]],[1]!CRCmdExtU[Donnée],[1]!CRCmdExtU[Donnée],"",0,1)="","","X")</f>
        <v>#REF!</v>
      </c>
      <c r="M51" s="218" t="e">
        <f>IF(_xlfn.XLOOKUP(Dico2[[#This Row],[Nom du champ]],[1]!CRMad[Donnée],[1]!CRMad[Donnée],"",0,1)="","","X")</f>
        <v>#REF!</v>
      </c>
      <c r="N51" s="218" t="e">
        <f>IF(_xlfn.XLOOKUP(Dico2[[#This Row],[Nom du champ]],[1]!DeltaIPE[Donnée],[1]!DeltaIPE[Donnée],"",0,1)="","","X")</f>
        <v>#REF!</v>
      </c>
      <c r="O51" s="218" t="e">
        <f>IF(_xlfn.XLOOKUP(Dico2[[#This Row],[Nom du champ]],[1]!HistoIPE[Donnée],[1]!HistoIPE[Donnée],"",0,1)="","","X")</f>
        <v>#REF!</v>
      </c>
      <c r="P51" s="218" t="e">
        <f>IF(_xlfn.XLOOKUP(Dico2[[#This Row],[Nom du champ]],[1]!CPN[Donnée],[1]!CPN[Donnée],"",0,1)="","","X")</f>
        <v>#REF!</v>
      </c>
      <c r="Q51" s="218" t="e">
        <f>IF(_xlfn.XLOOKUP(Dico2[[#This Row],[Nom du champ]],[1]!DeltaCPN[Donnée],[1]!DeltaCPN[Donnée],"",0,1)="","","X")</f>
        <v>#REF!</v>
      </c>
      <c r="R51" s="218" t="e">
        <f>IF(_xlfn.XLOOKUP(Dico2[[#This Row],[Nom du champ]],[1]!HistoCPN[Donnée],[1]!HistoCPN[Donnée],"",0,1)="","","X")</f>
        <v>#REF!</v>
      </c>
      <c r="S51" s="218" t="e">
        <f>IF(_xlfn.XLOOKUP(Dico2[[#This Row],[Nom du champ]],[1]!CmdinfoPM[Donnée],[1]!CmdinfoPM[Donnée],"",0,1)="","","X")</f>
        <v>#REF!</v>
      </c>
      <c r="T51" s="218" t="e">
        <f>IF(_xlfn.XLOOKUP(Dico2[[#This Row],[Nom du champ]],[1]!ARCmdInfoPM[Donnée],[1]!ARCmdInfoPM[Donnée],"",0,1)="","","X")</f>
        <v>#REF!</v>
      </c>
      <c r="U51" s="218" t="e">
        <f>IF(_xlfn.XLOOKUP(Dico2[[#This Row],[Nom du champ]],[1]!ARMad[Donnée],[1]!ARMad[Donnée],"",0,1)="","","X")</f>
        <v>#REF!</v>
      </c>
      <c r="V51" s="218" t="e">
        <f>IF(_xlfn.XLOOKUP(Dico2[[#This Row],[Nom du champ]],[1]!NotifPrev[Donnée],[1]!NotifPrev[Donnée],"",0,1)="","","X")</f>
        <v>#REF!</v>
      </c>
      <c r="W51" s="218" t="e">
        <f>IF(_xlfn.XLOOKUP(Dico2[[#This Row],[Nom du champ]],[1]!CRInfoSyndic[Donnée],[1]!CRInfoSyndic[Donnée],"",0,1)="","","X")</f>
        <v>#REF!</v>
      </c>
      <c r="X51" s="218" t="e">
        <f>IF(_xlfn.XLOOKUP(Dico2[[#This Row],[Nom du champ]],[1]!Addu[Donnée],[1]!Addu[Donnée],"",0,1)="","","X")</f>
        <v>#REF!</v>
      </c>
      <c r="Y51" s="218" t="e">
        <f>IF(_xlfn.XLOOKUP(Dico2[[#This Row],[Nom du champ]],[1]!CRAddu[Donnée],[1]!CRAddu[Donnée],"",0,1)="","","X")</f>
        <v>#REF!</v>
      </c>
      <c r="Z51" s="218" t="e">
        <f>IF(_xlfn.XLOOKUP(Dico2[[#This Row],[Nom du champ]],[1]!CmdAnn[Donnée],[1]!CmdAnn[Donnée],"",0,1)="","","X")</f>
        <v>#REF!</v>
      </c>
      <c r="AA51" s="218" t="e">
        <f>IF(_xlfn.XLOOKUP(Dico2[[#This Row],[Nom du champ]],[1]!CRAnnu[Donnée],[1]!CRAnnu[Donnée],"",0,1)="","","X")</f>
        <v>#REF!</v>
      </c>
    </row>
    <row r="52" spans="1:27">
      <c r="A52" s="221" t="s">
        <v>161</v>
      </c>
      <c r="B52" s="221" t="s">
        <v>48</v>
      </c>
      <c r="D52" s="218" t="e">
        <f>IF(_xlfn.XLOOKUP(Dico2[[#This Row],[Nom du champ]],[1]!IPE[Donnée],[1]!IPE[Donnée],"",0,1)="","","X")</f>
        <v>#REF!</v>
      </c>
      <c r="E52" s="218" t="e">
        <f>IF(_xlfn.XLOOKUP(Dico2[[#This Row],[Nom du champ]],[1]!CmdPB[Donnée],[1]!CmdPB[Donnée],"",0,1)="","","X")</f>
        <v>#REF!</v>
      </c>
      <c r="F52" s="218" t="e">
        <f>IF(_xlfn.XLOOKUP(Dico2[[#This Row],[Nom du champ]],[1]!ARcmdPB[Donnée],[1]!ARcmdPB[Donnée],"",0,1)="","","X")</f>
        <v>#REF!</v>
      </c>
      <c r="G52" s="218" t="e">
        <f>IF(_xlfn.XLOOKUP(Dico2[[#This Row],[Nom du champ]],[1]!CRcmdPB[Donnée],[1]!CRcmdPB[Donnée],"",0,1)="","","X")</f>
        <v>#REF!</v>
      </c>
      <c r="H52" s="218" t="e">
        <f>IF(_xlfn.XLOOKUP(Dico2[[#This Row],[Nom du champ]],[1]!AnnulationPB[Donnée],[1]!AnnulationPB[Donnée],"",0,1)="","","X")</f>
        <v>#REF!</v>
      </c>
      <c r="I52" s="218" t="e">
        <f>IF(_xlfn.XLOOKUP(Dico2[[#This Row],[Nom du champ]],[1]!ARannulationPB[Donnée],[1]!ARannulationPB[Donnée],"",0,1)="","","X")</f>
        <v>#REF!</v>
      </c>
      <c r="J52" s="218" t="e">
        <f>IF(_xlfn.XLOOKUP(Dico2[[#This Row],[Nom du champ]],[1]!CmdExtU[Donnée],[1]!CmdExtU[Donnée],"",0,1)="","","X")</f>
        <v>#REF!</v>
      </c>
      <c r="K52" s="218" t="e">
        <f>IF(_xlfn.XLOOKUP(Dico2[[#This Row],[Nom du champ]],[1]!ARCmdExtU[Donnée],[1]!ARCmdExtU[Donnée],"",0,1)="","","X")</f>
        <v>#REF!</v>
      </c>
      <c r="L52" s="218" t="e">
        <f>IF(_xlfn.XLOOKUP(Dico2[[#This Row],[Nom du champ]],[1]!CRCmdExtU[Donnée],[1]!CRCmdExtU[Donnée],"",0,1)="","","X")</f>
        <v>#REF!</v>
      </c>
      <c r="M52" s="218" t="e">
        <f>IF(_xlfn.XLOOKUP(Dico2[[#This Row],[Nom du champ]],[1]!CRMad[Donnée],[1]!CRMad[Donnée],"",0,1)="","","X")</f>
        <v>#REF!</v>
      </c>
      <c r="N52" s="218" t="e">
        <f>IF(_xlfn.XLOOKUP(Dico2[[#This Row],[Nom du champ]],[1]!DeltaIPE[Donnée],[1]!DeltaIPE[Donnée],"",0,1)="","","X")</f>
        <v>#REF!</v>
      </c>
      <c r="O52" s="218" t="e">
        <f>IF(_xlfn.XLOOKUP(Dico2[[#This Row],[Nom du champ]],[1]!HistoIPE[Donnée],[1]!HistoIPE[Donnée],"",0,1)="","","X")</f>
        <v>#REF!</v>
      </c>
      <c r="P52" s="218" t="e">
        <f>IF(_xlfn.XLOOKUP(Dico2[[#This Row],[Nom du champ]],[1]!CPN[Donnée],[1]!CPN[Donnée],"",0,1)="","","X")</f>
        <v>#REF!</v>
      </c>
      <c r="Q52" s="218" t="e">
        <f>IF(_xlfn.XLOOKUP(Dico2[[#This Row],[Nom du champ]],[1]!DeltaCPN[Donnée],[1]!DeltaCPN[Donnée],"",0,1)="","","X")</f>
        <v>#REF!</v>
      </c>
      <c r="R52" s="218" t="e">
        <f>IF(_xlfn.XLOOKUP(Dico2[[#This Row],[Nom du champ]],[1]!HistoCPN[Donnée],[1]!HistoCPN[Donnée],"",0,1)="","","X")</f>
        <v>#REF!</v>
      </c>
      <c r="S52" s="218" t="e">
        <f>IF(_xlfn.XLOOKUP(Dico2[[#This Row],[Nom du champ]],[1]!CmdinfoPM[Donnée],[1]!CmdinfoPM[Donnée],"",0,1)="","","X")</f>
        <v>#REF!</v>
      </c>
      <c r="T52" s="218" t="e">
        <f>IF(_xlfn.XLOOKUP(Dico2[[#This Row],[Nom du champ]],[1]!ARCmdInfoPM[Donnée],[1]!ARCmdInfoPM[Donnée],"",0,1)="","","X")</f>
        <v>#REF!</v>
      </c>
      <c r="U52" s="218" t="e">
        <f>IF(_xlfn.XLOOKUP(Dico2[[#This Row],[Nom du champ]],[1]!ARMad[Donnée],[1]!ARMad[Donnée],"",0,1)="","","X")</f>
        <v>#REF!</v>
      </c>
      <c r="V52" s="218" t="e">
        <f>IF(_xlfn.XLOOKUP(Dico2[[#This Row],[Nom du champ]],[1]!NotifPrev[Donnée],[1]!NotifPrev[Donnée],"",0,1)="","","X")</f>
        <v>#REF!</v>
      </c>
      <c r="W52" s="218" t="e">
        <f>IF(_xlfn.XLOOKUP(Dico2[[#This Row],[Nom du champ]],[1]!CRInfoSyndic[Donnée],[1]!CRInfoSyndic[Donnée],"",0,1)="","","X")</f>
        <v>#REF!</v>
      </c>
      <c r="X52" s="218" t="e">
        <f>IF(_xlfn.XLOOKUP(Dico2[[#This Row],[Nom du champ]],[1]!Addu[Donnée],[1]!Addu[Donnée],"",0,1)="","","X")</f>
        <v>#REF!</v>
      </c>
      <c r="Y52" s="218" t="e">
        <f>IF(_xlfn.XLOOKUP(Dico2[[#This Row],[Nom du champ]],[1]!CRAddu[Donnée],[1]!CRAddu[Donnée],"",0,1)="","","X")</f>
        <v>#REF!</v>
      </c>
      <c r="Z52" s="218" t="e">
        <f>IF(_xlfn.XLOOKUP(Dico2[[#This Row],[Nom du champ]],[1]!CmdAnn[Donnée],[1]!CmdAnn[Donnée],"",0,1)="","","X")</f>
        <v>#REF!</v>
      </c>
      <c r="AA52" s="218" t="e">
        <f>IF(_xlfn.XLOOKUP(Dico2[[#This Row],[Nom du champ]],[1]!CRAnnu[Donnée],[1]!CRAnnu[Donnée],"",0,1)="","","X")</f>
        <v>#REF!</v>
      </c>
    </row>
    <row r="53" spans="1:27">
      <c r="A53" s="221" t="s">
        <v>194</v>
      </c>
      <c r="B53" s="221" t="s">
        <v>46</v>
      </c>
      <c r="D53" s="218" t="e">
        <f>IF(_xlfn.XLOOKUP(Dico2[[#This Row],[Nom du champ]],[1]!IPE[Donnée],[1]!IPE[Donnée],"",0,1)="","","X")</f>
        <v>#REF!</v>
      </c>
      <c r="E53" s="218" t="e">
        <f>IF(_xlfn.XLOOKUP(Dico2[[#This Row],[Nom du champ]],[1]!CmdPB[Donnée],[1]!CmdPB[Donnée],"",0,1)="","","X")</f>
        <v>#REF!</v>
      </c>
      <c r="F53" s="218" t="e">
        <f>IF(_xlfn.XLOOKUP(Dico2[[#This Row],[Nom du champ]],[1]!ARcmdPB[Donnée],[1]!ARcmdPB[Donnée],"",0,1)="","","X")</f>
        <v>#REF!</v>
      </c>
      <c r="G53" s="218" t="e">
        <f>IF(_xlfn.XLOOKUP(Dico2[[#This Row],[Nom du champ]],[1]!CRcmdPB[Donnée],[1]!CRcmdPB[Donnée],"",0,1)="","","X")</f>
        <v>#REF!</v>
      </c>
      <c r="H53" s="218" t="e">
        <f>IF(_xlfn.XLOOKUP(Dico2[[#This Row],[Nom du champ]],[1]!AnnulationPB[Donnée],[1]!AnnulationPB[Donnée],"",0,1)="","","X")</f>
        <v>#REF!</v>
      </c>
      <c r="I53" s="218" t="e">
        <f>IF(_xlfn.XLOOKUP(Dico2[[#This Row],[Nom du champ]],[1]!ARannulationPB[Donnée],[1]!ARannulationPB[Donnée],"",0,1)="","","X")</f>
        <v>#REF!</v>
      </c>
      <c r="J53" s="218" t="e">
        <f>IF(_xlfn.XLOOKUP(Dico2[[#This Row],[Nom du champ]],[1]!CmdExtU[Donnée],[1]!CmdExtU[Donnée],"",0,1)="","","X")</f>
        <v>#REF!</v>
      </c>
      <c r="K53" s="218" t="e">
        <f>IF(_xlfn.XLOOKUP(Dico2[[#This Row],[Nom du champ]],[1]!ARCmdExtU[Donnée],[1]!ARCmdExtU[Donnée],"",0,1)="","","X")</f>
        <v>#REF!</v>
      </c>
      <c r="L53" s="218" t="e">
        <f>IF(_xlfn.XLOOKUP(Dico2[[#This Row],[Nom du champ]],[1]!CRCmdExtU[Donnée],[1]!CRCmdExtU[Donnée],"",0,1)="","","X")</f>
        <v>#REF!</v>
      </c>
      <c r="M53" s="218" t="e">
        <f>IF(_xlfn.XLOOKUP(Dico2[[#This Row],[Nom du champ]],[1]!CRMad[Donnée],[1]!CRMad[Donnée],"",0,1)="","","X")</f>
        <v>#REF!</v>
      </c>
      <c r="N53" s="218" t="e">
        <f>IF(_xlfn.XLOOKUP(Dico2[[#This Row],[Nom du champ]],[1]!DeltaIPE[Donnée],[1]!DeltaIPE[Donnée],"",0,1)="","","X")</f>
        <v>#REF!</v>
      </c>
      <c r="O53" s="218" t="e">
        <f>IF(_xlfn.XLOOKUP(Dico2[[#This Row],[Nom du champ]],[1]!HistoIPE[Donnée],[1]!HistoIPE[Donnée],"",0,1)="","","X")</f>
        <v>#REF!</v>
      </c>
      <c r="P53" s="218" t="e">
        <f>IF(_xlfn.XLOOKUP(Dico2[[#This Row],[Nom du champ]],[1]!CPN[Donnée],[1]!CPN[Donnée],"",0,1)="","","X")</f>
        <v>#REF!</v>
      </c>
      <c r="Q53" s="218" t="e">
        <f>IF(_xlfn.XLOOKUP(Dico2[[#This Row],[Nom du champ]],[1]!DeltaCPN[Donnée],[1]!DeltaCPN[Donnée],"",0,1)="","","X")</f>
        <v>#REF!</v>
      </c>
      <c r="R53" s="218" t="e">
        <f>IF(_xlfn.XLOOKUP(Dico2[[#This Row],[Nom du champ]],[1]!HistoCPN[Donnée],[1]!HistoCPN[Donnée],"",0,1)="","","X")</f>
        <v>#REF!</v>
      </c>
      <c r="S53" s="218" t="e">
        <f>IF(_xlfn.XLOOKUP(Dico2[[#This Row],[Nom du champ]],[1]!CmdinfoPM[Donnée],[1]!CmdinfoPM[Donnée],"",0,1)="","","X")</f>
        <v>#REF!</v>
      </c>
      <c r="T53" s="218" t="e">
        <f>IF(_xlfn.XLOOKUP(Dico2[[#This Row],[Nom du champ]],[1]!ARCmdInfoPM[Donnée],[1]!ARCmdInfoPM[Donnée],"",0,1)="","","X")</f>
        <v>#REF!</v>
      </c>
      <c r="U53" s="218" t="e">
        <f>IF(_xlfn.XLOOKUP(Dico2[[#This Row],[Nom du champ]],[1]!ARMad[Donnée],[1]!ARMad[Donnée],"",0,1)="","","X")</f>
        <v>#REF!</v>
      </c>
      <c r="V53" s="218" t="e">
        <f>IF(_xlfn.XLOOKUP(Dico2[[#This Row],[Nom du champ]],[1]!NotifPrev[Donnée],[1]!NotifPrev[Donnée],"",0,1)="","","X")</f>
        <v>#REF!</v>
      </c>
      <c r="W53" s="218" t="e">
        <f>IF(_xlfn.XLOOKUP(Dico2[[#This Row],[Nom du champ]],[1]!CRInfoSyndic[Donnée],[1]!CRInfoSyndic[Donnée],"",0,1)="","","X")</f>
        <v>#REF!</v>
      </c>
      <c r="X53" s="218" t="e">
        <f>IF(_xlfn.XLOOKUP(Dico2[[#This Row],[Nom du champ]],[1]!Addu[Donnée],[1]!Addu[Donnée],"",0,1)="","","X")</f>
        <v>#REF!</v>
      </c>
      <c r="Y53" s="218" t="e">
        <f>IF(_xlfn.XLOOKUP(Dico2[[#This Row],[Nom du champ]],[1]!CRAddu[Donnée],[1]!CRAddu[Donnée],"",0,1)="","","X")</f>
        <v>#REF!</v>
      </c>
      <c r="Z53" s="218" t="e">
        <f>IF(_xlfn.XLOOKUP(Dico2[[#This Row],[Nom du champ]],[1]!CmdAnn[Donnée],[1]!CmdAnn[Donnée],"",0,1)="","","X")</f>
        <v>#REF!</v>
      </c>
      <c r="AA53" s="218" t="e">
        <f>IF(_xlfn.XLOOKUP(Dico2[[#This Row],[Nom du champ]],[1]!CRAnnu[Donnée],[1]!CRAnnu[Donnée],"",0,1)="","","X")</f>
        <v>#REF!</v>
      </c>
    </row>
    <row r="54" spans="1:27">
      <c r="A54" s="220" t="s">
        <v>189</v>
      </c>
      <c r="B54" s="211" t="s">
        <v>46</v>
      </c>
      <c r="D54" s="218" t="e">
        <f>IF(_xlfn.XLOOKUP(Dico2[[#This Row],[Nom du champ]],[1]!IPE[Donnée],[1]!IPE[Donnée],"",0,1)="","","X")</f>
        <v>#REF!</v>
      </c>
      <c r="E54" s="218" t="e">
        <f>IF(_xlfn.XLOOKUP(Dico2[[#This Row],[Nom du champ]],[1]!CmdPB[Donnée],[1]!CmdPB[Donnée],"",0,1)="","","X")</f>
        <v>#REF!</v>
      </c>
      <c r="F54" s="218" t="e">
        <f>IF(_xlfn.XLOOKUP(Dico2[[#This Row],[Nom du champ]],[1]!ARcmdPB[Donnée],[1]!ARcmdPB[Donnée],"",0,1)="","","X")</f>
        <v>#REF!</v>
      </c>
      <c r="G54" s="218" t="e">
        <f>IF(_xlfn.XLOOKUP(Dico2[[#This Row],[Nom du champ]],[1]!CRcmdPB[Donnée],[1]!CRcmdPB[Donnée],"",0,1)="","","X")</f>
        <v>#REF!</v>
      </c>
      <c r="H54" s="218" t="e">
        <f>IF(_xlfn.XLOOKUP(Dico2[[#This Row],[Nom du champ]],[1]!AnnulationPB[Donnée],[1]!AnnulationPB[Donnée],"",0,1)="","","X")</f>
        <v>#REF!</v>
      </c>
      <c r="I54" s="218" t="e">
        <f>IF(_xlfn.XLOOKUP(Dico2[[#This Row],[Nom du champ]],[1]!ARannulationPB[Donnée],[1]!ARannulationPB[Donnée],"",0,1)="","","X")</f>
        <v>#REF!</v>
      </c>
      <c r="J54" s="218" t="e">
        <f>IF(_xlfn.XLOOKUP(Dico2[[#This Row],[Nom du champ]],[1]!CmdExtU[Donnée],[1]!CmdExtU[Donnée],"",0,1)="","","X")</f>
        <v>#REF!</v>
      </c>
      <c r="K54" s="218" t="e">
        <f>IF(_xlfn.XLOOKUP(Dico2[[#This Row],[Nom du champ]],[1]!ARCmdExtU[Donnée],[1]!ARCmdExtU[Donnée],"",0,1)="","","X")</f>
        <v>#REF!</v>
      </c>
      <c r="L54" s="218" t="e">
        <f>IF(_xlfn.XLOOKUP(Dico2[[#This Row],[Nom du champ]],[1]!CRCmdExtU[Donnée],[1]!CRCmdExtU[Donnée],"",0,1)="","","X")</f>
        <v>#REF!</v>
      </c>
      <c r="M54" s="218" t="e">
        <f>IF(_xlfn.XLOOKUP(Dico2[[#This Row],[Nom du champ]],[1]!CRMad[Donnée],[1]!CRMad[Donnée],"",0,1)="","","X")</f>
        <v>#REF!</v>
      </c>
      <c r="N54" s="218" t="e">
        <f>IF(_xlfn.XLOOKUP(Dico2[[#This Row],[Nom du champ]],[1]!DeltaIPE[Donnée],[1]!DeltaIPE[Donnée],"",0,1)="","","X")</f>
        <v>#REF!</v>
      </c>
      <c r="O54" s="218" t="e">
        <f>IF(_xlfn.XLOOKUP(Dico2[[#This Row],[Nom du champ]],[1]!HistoIPE[Donnée],[1]!HistoIPE[Donnée],"",0,1)="","","X")</f>
        <v>#REF!</v>
      </c>
      <c r="P54" s="218" t="e">
        <f>IF(_xlfn.XLOOKUP(Dico2[[#This Row],[Nom du champ]],[1]!CPN[Donnée],[1]!CPN[Donnée],"",0,1)="","","X")</f>
        <v>#REF!</v>
      </c>
      <c r="Q54" s="218" t="e">
        <f>IF(_xlfn.XLOOKUP(Dico2[[#This Row],[Nom du champ]],[1]!DeltaCPN[Donnée],[1]!DeltaCPN[Donnée],"",0,1)="","","X")</f>
        <v>#REF!</v>
      </c>
      <c r="R54" s="218" t="e">
        <f>IF(_xlfn.XLOOKUP(Dico2[[#This Row],[Nom du champ]],[1]!HistoCPN[Donnée],[1]!HistoCPN[Donnée],"",0,1)="","","X")</f>
        <v>#REF!</v>
      </c>
      <c r="S54" s="218" t="e">
        <f>IF(_xlfn.XLOOKUP(Dico2[[#This Row],[Nom du champ]],[1]!CmdinfoPM[Donnée],[1]!CmdinfoPM[Donnée],"",0,1)="","","X")</f>
        <v>#REF!</v>
      </c>
      <c r="T54" s="218" t="e">
        <f>IF(_xlfn.XLOOKUP(Dico2[[#This Row],[Nom du champ]],[1]!ARCmdInfoPM[Donnée],[1]!ARCmdInfoPM[Donnée],"",0,1)="","","X")</f>
        <v>#REF!</v>
      </c>
      <c r="U54" s="218" t="e">
        <f>IF(_xlfn.XLOOKUP(Dico2[[#This Row],[Nom du champ]],[1]!ARMad[Donnée],[1]!ARMad[Donnée],"",0,1)="","","X")</f>
        <v>#REF!</v>
      </c>
      <c r="V54" s="218" t="e">
        <f>IF(_xlfn.XLOOKUP(Dico2[[#This Row],[Nom du champ]],[1]!NotifPrev[Donnée],[1]!NotifPrev[Donnée],"",0,1)="","","X")</f>
        <v>#REF!</v>
      </c>
      <c r="W54" s="218" t="e">
        <f>IF(_xlfn.XLOOKUP(Dico2[[#This Row],[Nom du champ]],[1]!CRInfoSyndic[Donnée],[1]!CRInfoSyndic[Donnée],"",0,1)="","","X")</f>
        <v>#REF!</v>
      </c>
      <c r="X54" s="218" t="e">
        <f>IF(_xlfn.XLOOKUP(Dico2[[#This Row],[Nom du champ]],[1]!Addu[Donnée],[1]!Addu[Donnée],"",0,1)="","","X")</f>
        <v>#REF!</v>
      </c>
      <c r="Y54" s="218" t="e">
        <f>IF(_xlfn.XLOOKUP(Dico2[[#This Row],[Nom du champ]],[1]!CRAddu[Donnée],[1]!CRAddu[Donnée],"",0,1)="","","X")</f>
        <v>#REF!</v>
      </c>
      <c r="Z54" s="218" t="e">
        <f>IF(_xlfn.XLOOKUP(Dico2[[#This Row],[Nom du champ]],[1]!CmdAnn[Donnée],[1]!CmdAnn[Donnée],"",0,1)="","","X")</f>
        <v>#REF!</v>
      </c>
      <c r="AA54" s="218" t="e">
        <f>IF(_xlfn.XLOOKUP(Dico2[[#This Row],[Nom du champ]],[1]!CRAnnu[Donnée],[1]!CRAnnu[Donnée],"",0,1)="","","X")</f>
        <v>#REF!</v>
      </c>
    </row>
    <row r="55" spans="1:27">
      <c r="A55" s="211" t="s">
        <v>539</v>
      </c>
      <c r="B55" s="211" t="s">
        <v>258</v>
      </c>
      <c r="D55" s="218" t="e">
        <f>IF(_xlfn.XLOOKUP(Dico2[[#This Row],[Nom du champ]],[1]!IPE[Donnée],[1]!IPE[Donnée],"",0,1)="","","X")</f>
        <v>#REF!</v>
      </c>
      <c r="E55" s="218" t="e">
        <f>IF(_xlfn.XLOOKUP(Dico2[[#This Row],[Nom du champ]],[1]!CmdPB[Donnée],[1]!CmdPB[Donnée],"",0,1)="","","X")</f>
        <v>#REF!</v>
      </c>
      <c r="F55" s="218" t="e">
        <f>IF(_xlfn.XLOOKUP(Dico2[[#This Row],[Nom du champ]],[1]!ARcmdPB[Donnée],[1]!ARcmdPB[Donnée],"",0,1)="","","X")</f>
        <v>#REF!</v>
      </c>
      <c r="G55" s="218" t="e">
        <f>IF(_xlfn.XLOOKUP(Dico2[[#This Row],[Nom du champ]],[1]!CRcmdPB[Donnée],[1]!CRcmdPB[Donnée],"",0,1)="","","X")</f>
        <v>#REF!</v>
      </c>
      <c r="H55" s="218" t="e">
        <f>IF(_xlfn.XLOOKUP(Dico2[[#This Row],[Nom du champ]],[1]!AnnulationPB[Donnée],[1]!AnnulationPB[Donnée],"",0,1)="","","X")</f>
        <v>#REF!</v>
      </c>
      <c r="I55" s="218" t="e">
        <f>IF(_xlfn.XLOOKUP(Dico2[[#This Row],[Nom du champ]],[1]!ARannulationPB[Donnée],[1]!ARannulationPB[Donnée],"",0,1)="","","X")</f>
        <v>#REF!</v>
      </c>
      <c r="J55" s="218" t="e">
        <f>IF(_xlfn.XLOOKUP(Dico2[[#This Row],[Nom du champ]],[1]!CmdExtU[Donnée],[1]!CmdExtU[Donnée],"",0,1)="","","X")</f>
        <v>#REF!</v>
      </c>
      <c r="K55" s="218" t="e">
        <f>IF(_xlfn.XLOOKUP(Dico2[[#This Row],[Nom du champ]],[1]!ARCmdExtU[Donnée],[1]!ARCmdExtU[Donnée],"",0,1)="","","X")</f>
        <v>#REF!</v>
      </c>
      <c r="L55" s="218" t="e">
        <f>IF(_xlfn.XLOOKUP(Dico2[[#This Row],[Nom du champ]],[1]!CRCmdExtU[Donnée],[1]!CRCmdExtU[Donnée],"",0,1)="","","X")</f>
        <v>#REF!</v>
      </c>
      <c r="M55" s="218" t="e">
        <f>IF(_xlfn.XLOOKUP(Dico2[[#This Row],[Nom du champ]],[1]!CRMad[Donnée],[1]!CRMad[Donnée],"",0,1)="","","X")</f>
        <v>#REF!</v>
      </c>
      <c r="N55" s="218" t="e">
        <f>IF(_xlfn.XLOOKUP(Dico2[[#This Row],[Nom du champ]],[1]!DeltaIPE[Donnée],[1]!DeltaIPE[Donnée],"",0,1)="","","X")</f>
        <v>#REF!</v>
      </c>
      <c r="O55" s="218" t="e">
        <f>IF(_xlfn.XLOOKUP(Dico2[[#This Row],[Nom du champ]],[1]!HistoIPE[Donnée],[1]!HistoIPE[Donnée],"",0,1)="","","X")</f>
        <v>#REF!</v>
      </c>
      <c r="P55" s="218" t="e">
        <f>IF(_xlfn.XLOOKUP(Dico2[[#This Row],[Nom du champ]],[1]!CPN[Donnée],[1]!CPN[Donnée],"",0,1)="","","X")</f>
        <v>#REF!</v>
      </c>
      <c r="Q55" s="218" t="e">
        <f>IF(_xlfn.XLOOKUP(Dico2[[#This Row],[Nom du champ]],[1]!DeltaCPN[Donnée],[1]!DeltaCPN[Donnée],"",0,1)="","","X")</f>
        <v>#REF!</v>
      </c>
      <c r="R55" s="218" t="e">
        <f>IF(_xlfn.XLOOKUP(Dico2[[#This Row],[Nom du champ]],[1]!HistoCPN[Donnée],[1]!HistoCPN[Donnée],"",0,1)="","","X")</f>
        <v>#REF!</v>
      </c>
      <c r="S55" s="218" t="e">
        <f>IF(_xlfn.XLOOKUP(Dico2[[#This Row],[Nom du champ]],[1]!CmdinfoPM[Donnée],[1]!CmdinfoPM[Donnée],"",0,1)="","","X")</f>
        <v>#REF!</v>
      </c>
      <c r="T55" s="218" t="e">
        <f>IF(_xlfn.XLOOKUP(Dico2[[#This Row],[Nom du champ]],[1]!ARCmdInfoPM[Donnée],[1]!ARCmdInfoPM[Donnée],"",0,1)="","","X")</f>
        <v>#REF!</v>
      </c>
      <c r="U55" s="218" t="e">
        <f>IF(_xlfn.XLOOKUP(Dico2[[#This Row],[Nom du champ]],[1]!ARMad[Donnée],[1]!ARMad[Donnée],"",0,1)="","","X")</f>
        <v>#REF!</v>
      </c>
      <c r="V55" s="218" t="e">
        <f>IF(_xlfn.XLOOKUP(Dico2[[#This Row],[Nom du champ]],[1]!NotifPrev[Donnée],[1]!NotifPrev[Donnée],"",0,1)="","","X")</f>
        <v>#REF!</v>
      </c>
      <c r="W55" s="218" t="e">
        <f>IF(_xlfn.XLOOKUP(Dico2[[#This Row],[Nom du champ]],[1]!CRInfoSyndic[Donnée],[1]!CRInfoSyndic[Donnée],"",0,1)="","","X")</f>
        <v>#REF!</v>
      </c>
      <c r="X55" s="218" t="e">
        <f>IF(_xlfn.XLOOKUP(Dico2[[#This Row],[Nom du champ]],[1]!Addu[Donnée],[1]!Addu[Donnée],"",0,1)="","","X")</f>
        <v>#REF!</v>
      </c>
      <c r="Y55" s="218" t="e">
        <f>IF(_xlfn.XLOOKUP(Dico2[[#This Row],[Nom du champ]],[1]!CRAddu[Donnée],[1]!CRAddu[Donnée],"",0,1)="","","X")</f>
        <v>#REF!</v>
      </c>
      <c r="Z55" s="218" t="e">
        <f>IF(_xlfn.XLOOKUP(Dico2[[#This Row],[Nom du champ]],[1]!CmdAnn[Donnée],[1]!CmdAnn[Donnée],"",0,1)="","","X")</f>
        <v>#REF!</v>
      </c>
      <c r="AA55" s="218" t="e">
        <f>IF(_xlfn.XLOOKUP(Dico2[[#This Row],[Nom du champ]],[1]!CRAnnu[Donnée],[1]!CRAnnu[Donnée],"",0,1)="","","X")</f>
        <v>#REF!</v>
      </c>
    </row>
    <row r="56" spans="1:27">
      <c r="A56" s="219" t="s">
        <v>460</v>
      </c>
      <c r="B56" s="219" t="s">
        <v>640</v>
      </c>
      <c r="D56" s="218" t="e">
        <f>IF(_xlfn.XLOOKUP(Dico2[[#This Row],[Nom du champ]],[1]!IPE[Donnée],[1]!IPE[Donnée],"",0,1)="","","X")</f>
        <v>#REF!</v>
      </c>
      <c r="E56" s="218" t="e">
        <f>IF(_xlfn.XLOOKUP(Dico2[[#This Row],[Nom du champ]],[1]!CmdPB[Donnée],[1]!CmdPB[Donnée],"",0,1)="","","X")</f>
        <v>#REF!</v>
      </c>
      <c r="F56" s="218" t="e">
        <f>IF(_xlfn.XLOOKUP(Dico2[[#This Row],[Nom du champ]],[1]!ARcmdPB[Donnée],[1]!ARcmdPB[Donnée],"",0,1)="","","X")</f>
        <v>#REF!</v>
      </c>
      <c r="G56" s="218" t="e">
        <f>IF(_xlfn.XLOOKUP(Dico2[[#This Row],[Nom du champ]],[1]!CRcmdPB[Donnée],[1]!CRcmdPB[Donnée],"",0,1)="","","X")</f>
        <v>#REF!</v>
      </c>
      <c r="H56" s="218" t="e">
        <f>IF(_xlfn.XLOOKUP(Dico2[[#This Row],[Nom du champ]],[1]!AnnulationPB[Donnée],[1]!AnnulationPB[Donnée],"",0,1)="","","X")</f>
        <v>#REF!</v>
      </c>
      <c r="I56" s="218" t="e">
        <f>IF(_xlfn.XLOOKUP(Dico2[[#This Row],[Nom du champ]],[1]!ARannulationPB[Donnée],[1]!ARannulationPB[Donnée],"",0,1)="","","X")</f>
        <v>#REF!</v>
      </c>
      <c r="J56" s="218" t="e">
        <f>IF(_xlfn.XLOOKUP(Dico2[[#This Row],[Nom du champ]],[1]!CmdExtU[Donnée],[1]!CmdExtU[Donnée],"",0,1)="","","X")</f>
        <v>#REF!</v>
      </c>
      <c r="K56" s="218" t="e">
        <f>IF(_xlfn.XLOOKUP(Dico2[[#This Row],[Nom du champ]],[1]!ARCmdExtU[Donnée],[1]!ARCmdExtU[Donnée],"",0,1)="","","X")</f>
        <v>#REF!</v>
      </c>
      <c r="L56" s="218" t="e">
        <f>IF(_xlfn.XLOOKUP(Dico2[[#This Row],[Nom du champ]],[1]!CRCmdExtU[Donnée],[1]!CRCmdExtU[Donnée],"",0,1)="","","X")</f>
        <v>#REF!</v>
      </c>
      <c r="M56" s="218" t="e">
        <f>IF(_xlfn.XLOOKUP(Dico2[[#This Row],[Nom du champ]],[1]!CRMad[Donnée],[1]!CRMad[Donnée],"",0,1)="","","X")</f>
        <v>#REF!</v>
      </c>
      <c r="N56" s="218" t="e">
        <f>IF(_xlfn.XLOOKUP(Dico2[[#This Row],[Nom du champ]],[1]!DeltaIPE[Donnée],[1]!DeltaIPE[Donnée],"",0,1)="","","X")</f>
        <v>#REF!</v>
      </c>
      <c r="O56" s="218" t="e">
        <f>IF(_xlfn.XLOOKUP(Dico2[[#This Row],[Nom du champ]],[1]!HistoIPE[Donnée],[1]!HistoIPE[Donnée],"",0,1)="","","X")</f>
        <v>#REF!</v>
      </c>
      <c r="P56" s="218" t="e">
        <f>IF(_xlfn.XLOOKUP(Dico2[[#This Row],[Nom du champ]],[1]!CPN[Donnée],[1]!CPN[Donnée],"",0,1)="","","X")</f>
        <v>#REF!</v>
      </c>
      <c r="Q56" s="218" t="e">
        <f>IF(_xlfn.XLOOKUP(Dico2[[#This Row],[Nom du champ]],[1]!DeltaCPN[Donnée],[1]!DeltaCPN[Donnée],"",0,1)="","","X")</f>
        <v>#REF!</v>
      </c>
      <c r="R56" s="218" t="e">
        <f>IF(_xlfn.XLOOKUP(Dico2[[#This Row],[Nom du champ]],[1]!HistoCPN[Donnée],[1]!HistoCPN[Donnée],"",0,1)="","","X")</f>
        <v>#REF!</v>
      </c>
      <c r="S56" s="218" t="e">
        <f>IF(_xlfn.XLOOKUP(Dico2[[#This Row],[Nom du champ]],[1]!CmdinfoPM[Donnée],[1]!CmdinfoPM[Donnée],"",0,1)="","","X")</f>
        <v>#REF!</v>
      </c>
      <c r="T56" s="218" t="e">
        <f>IF(_xlfn.XLOOKUP(Dico2[[#This Row],[Nom du champ]],[1]!ARCmdInfoPM[Donnée],[1]!ARCmdInfoPM[Donnée],"",0,1)="","","X")</f>
        <v>#REF!</v>
      </c>
      <c r="U56" s="218" t="e">
        <f>IF(_xlfn.XLOOKUP(Dico2[[#This Row],[Nom du champ]],[1]!ARMad[Donnée],[1]!ARMad[Donnée],"",0,1)="","","X")</f>
        <v>#REF!</v>
      </c>
      <c r="V56" s="218" t="e">
        <f>IF(_xlfn.XLOOKUP(Dico2[[#This Row],[Nom du champ]],[1]!NotifPrev[Donnée],[1]!NotifPrev[Donnée],"",0,1)="","","X")</f>
        <v>#REF!</v>
      </c>
      <c r="W56" s="218" t="e">
        <f>IF(_xlfn.XLOOKUP(Dico2[[#This Row],[Nom du champ]],[1]!CRInfoSyndic[Donnée],[1]!CRInfoSyndic[Donnée],"",0,1)="","","X")</f>
        <v>#REF!</v>
      </c>
      <c r="X56" s="218" t="e">
        <f>IF(_xlfn.XLOOKUP(Dico2[[#This Row],[Nom du champ]],[1]!Addu[Donnée],[1]!Addu[Donnée],"",0,1)="","","X")</f>
        <v>#REF!</v>
      </c>
      <c r="Y56" s="218" t="e">
        <f>IF(_xlfn.XLOOKUP(Dico2[[#This Row],[Nom du champ]],[1]!CRAddu[Donnée],[1]!CRAddu[Donnée],"",0,1)="","","X")</f>
        <v>#REF!</v>
      </c>
      <c r="Z56" s="218" t="e">
        <f>IF(_xlfn.XLOOKUP(Dico2[[#This Row],[Nom du champ]],[1]!CmdAnn[Donnée],[1]!CmdAnn[Donnée],"",0,1)="","","X")</f>
        <v>#REF!</v>
      </c>
      <c r="AA56" s="218" t="e">
        <f>IF(_xlfn.XLOOKUP(Dico2[[#This Row],[Nom du champ]],[1]!CRAnnu[Donnée],[1]!CRAnnu[Donnée],"",0,1)="","","X")</f>
        <v>#REF!</v>
      </c>
    </row>
    <row r="57" spans="1:27">
      <c r="A57" s="220" t="s">
        <v>168</v>
      </c>
      <c r="B57" s="211" t="s">
        <v>42</v>
      </c>
      <c r="D57" s="218" t="e">
        <f>IF(_xlfn.XLOOKUP(Dico2[[#This Row],[Nom du champ]],[1]!IPE[Donnée],[1]!IPE[Donnée],"",0,1)="","","X")</f>
        <v>#REF!</v>
      </c>
      <c r="E57" s="218" t="e">
        <f>IF(_xlfn.XLOOKUP(Dico2[[#This Row],[Nom du champ]],[1]!CmdPB[Donnée],[1]!CmdPB[Donnée],"",0,1)="","","X")</f>
        <v>#REF!</v>
      </c>
      <c r="F57" s="218" t="e">
        <f>IF(_xlfn.XLOOKUP(Dico2[[#This Row],[Nom du champ]],[1]!ARcmdPB[Donnée],[1]!ARcmdPB[Donnée],"",0,1)="","","X")</f>
        <v>#REF!</v>
      </c>
      <c r="G57" s="218" t="e">
        <f>IF(_xlfn.XLOOKUP(Dico2[[#This Row],[Nom du champ]],[1]!CRcmdPB[Donnée],[1]!CRcmdPB[Donnée],"",0,1)="","","X")</f>
        <v>#REF!</v>
      </c>
      <c r="H57" s="218" t="e">
        <f>IF(_xlfn.XLOOKUP(Dico2[[#This Row],[Nom du champ]],[1]!AnnulationPB[Donnée],[1]!AnnulationPB[Donnée],"",0,1)="","","X")</f>
        <v>#REF!</v>
      </c>
      <c r="I57" s="218" t="e">
        <f>IF(_xlfn.XLOOKUP(Dico2[[#This Row],[Nom du champ]],[1]!ARannulationPB[Donnée],[1]!ARannulationPB[Donnée],"",0,1)="","","X")</f>
        <v>#REF!</v>
      </c>
      <c r="J57" s="218" t="e">
        <f>IF(_xlfn.XLOOKUP(Dico2[[#This Row],[Nom du champ]],[1]!CmdExtU[Donnée],[1]!CmdExtU[Donnée],"",0,1)="","","X")</f>
        <v>#REF!</v>
      </c>
      <c r="K57" s="218" t="e">
        <f>IF(_xlfn.XLOOKUP(Dico2[[#This Row],[Nom du champ]],[1]!ARCmdExtU[Donnée],[1]!ARCmdExtU[Donnée],"",0,1)="","","X")</f>
        <v>#REF!</v>
      </c>
      <c r="L57" s="218" t="e">
        <f>IF(_xlfn.XLOOKUP(Dico2[[#This Row],[Nom du champ]],[1]!CRCmdExtU[Donnée],[1]!CRCmdExtU[Donnée],"",0,1)="","","X")</f>
        <v>#REF!</v>
      </c>
      <c r="M57" s="218" t="e">
        <f>IF(_xlfn.XLOOKUP(Dico2[[#This Row],[Nom du champ]],[1]!CRMad[Donnée],[1]!CRMad[Donnée],"",0,1)="","","X")</f>
        <v>#REF!</v>
      </c>
      <c r="N57" s="218" t="e">
        <f>IF(_xlfn.XLOOKUP(Dico2[[#This Row],[Nom du champ]],[1]!DeltaIPE[Donnée],[1]!DeltaIPE[Donnée],"",0,1)="","","X")</f>
        <v>#REF!</v>
      </c>
      <c r="O57" s="218" t="e">
        <f>IF(_xlfn.XLOOKUP(Dico2[[#This Row],[Nom du champ]],[1]!HistoIPE[Donnée],[1]!HistoIPE[Donnée],"",0,1)="","","X")</f>
        <v>#REF!</v>
      </c>
      <c r="P57" s="218" t="e">
        <f>IF(_xlfn.XLOOKUP(Dico2[[#This Row],[Nom du champ]],[1]!CPN[Donnée],[1]!CPN[Donnée],"",0,1)="","","X")</f>
        <v>#REF!</v>
      </c>
      <c r="Q57" s="218" t="e">
        <f>IF(_xlfn.XLOOKUP(Dico2[[#This Row],[Nom du champ]],[1]!DeltaCPN[Donnée],[1]!DeltaCPN[Donnée],"",0,1)="","","X")</f>
        <v>#REF!</v>
      </c>
      <c r="R57" s="218" t="e">
        <f>IF(_xlfn.XLOOKUP(Dico2[[#This Row],[Nom du champ]],[1]!HistoCPN[Donnée],[1]!HistoCPN[Donnée],"",0,1)="","","X")</f>
        <v>#REF!</v>
      </c>
      <c r="S57" s="218" t="e">
        <f>IF(_xlfn.XLOOKUP(Dico2[[#This Row],[Nom du champ]],[1]!CmdinfoPM[Donnée],[1]!CmdinfoPM[Donnée],"",0,1)="","","X")</f>
        <v>#REF!</v>
      </c>
      <c r="T57" s="218" t="e">
        <f>IF(_xlfn.XLOOKUP(Dico2[[#This Row],[Nom du champ]],[1]!ARCmdInfoPM[Donnée],[1]!ARCmdInfoPM[Donnée],"",0,1)="","","X")</f>
        <v>#REF!</v>
      </c>
      <c r="U57" s="218" t="e">
        <f>IF(_xlfn.XLOOKUP(Dico2[[#This Row],[Nom du champ]],[1]!ARMad[Donnée],[1]!ARMad[Donnée],"",0,1)="","","X")</f>
        <v>#REF!</v>
      </c>
      <c r="V57" s="218" t="e">
        <f>IF(_xlfn.XLOOKUP(Dico2[[#This Row],[Nom du champ]],[1]!NotifPrev[Donnée],[1]!NotifPrev[Donnée],"",0,1)="","","X")</f>
        <v>#REF!</v>
      </c>
      <c r="W57" s="218" t="e">
        <f>IF(_xlfn.XLOOKUP(Dico2[[#This Row],[Nom du champ]],[1]!CRInfoSyndic[Donnée],[1]!CRInfoSyndic[Donnée],"",0,1)="","","X")</f>
        <v>#REF!</v>
      </c>
      <c r="X57" s="218" t="e">
        <f>IF(_xlfn.XLOOKUP(Dico2[[#This Row],[Nom du champ]],[1]!Addu[Donnée],[1]!Addu[Donnée],"",0,1)="","","X")</f>
        <v>#REF!</v>
      </c>
      <c r="Y57" s="218" t="e">
        <f>IF(_xlfn.XLOOKUP(Dico2[[#This Row],[Nom du champ]],[1]!CRAddu[Donnée],[1]!CRAddu[Donnée],"",0,1)="","","X")</f>
        <v>#REF!</v>
      </c>
      <c r="Z57" s="218" t="e">
        <f>IF(_xlfn.XLOOKUP(Dico2[[#This Row],[Nom du champ]],[1]!CmdAnn[Donnée],[1]!CmdAnn[Donnée],"",0,1)="","","X")</f>
        <v>#REF!</v>
      </c>
      <c r="AA57" s="218" t="e">
        <f>IF(_xlfn.XLOOKUP(Dico2[[#This Row],[Nom du champ]],[1]!CRAnnu[Donnée],[1]!CRAnnu[Donnée],"",0,1)="","","X")</f>
        <v>#REF!</v>
      </c>
    </row>
    <row r="58" spans="1:27">
      <c r="A58" s="220" t="s">
        <v>176</v>
      </c>
      <c r="B58" s="211" t="s">
        <v>42</v>
      </c>
      <c r="D58" s="218" t="e">
        <f>IF(_xlfn.XLOOKUP(Dico2[[#This Row],[Nom du champ]],[1]!IPE[Donnée],[1]!IPE[Donnée],"",0,1)="","","X")</f>
        <v>#REF!</v>
      </c>
      <c r="E58" s="218" t="e">
        <f>IF(_xlfn.XLOOKUP(Dico2[[#This Row],[Nom du champ]],[1]!CmdPB[Donnée],[1]!CmdPB[Donnée],"",0,1)="","","X")</f>
        <v>#REF!</v>
      </c>
      <c r="F58" s="218" t="e">
        <f>IF(_xlfn.XLOOKUP(Dico2[[#This Row],[Nom du champ]],[1]!ARcmdPB[Donnée],[1]!ARcmdPB[Donnée],"",0,1)="","","X")</f>
        <v>#REF!</v>
      </c>
      <c r="G58" s="218" t="e">
        <f>IF(_xlfn.XLOOKUP(Dico2[[#This Row],[Nom du champ]],[1]!CRcmdPB[Donnée],[1]!CRcmdPB[Donnée],"",0,1)="","","X")</f>
        <v>#REF!</v>
      </c>
      <c r="H58" s="218" t="e">
        <f>IF(_xlfn.XLOOKUP(Dico2[[#This Row],[Nom du champ]],[1]!AnnulationPB[Donnée],[1]!AnnulationPB[Donnée],"",0,1)="","","X")</f>
        <v>#REF!</v>
      </c>
      <c r="I58" s="218" t="e">
        <f>IF(_xlfn.XLOOKUP(Dico2[[#This Row],[Nom du champ]],[1]!ARannulationPB[Donnée],[1]!ARannulationPB[Donnée],"",0,1)="","","X")</f>
        <v>#REF!</v>
      </c>
      <c r="J58" s="218" t="e">
        <f>IF(_xlfn.XLOOKUP(Dico2[[#This Row],[Nom du champ]],[1]!CmdExtU[Donnée],[1]!CmdExtU[Donnée],"",0,1)="","","X")</f>
        <v>#REF!</v>
      </c>
      <c r="K58" s="218" t="e">
        <f>IF(_xlfn.XLOOKUP(Dico2[[#This Row],[Nom du champ]],[1]!ARCmdExtU[Donnée],[1]!ARCmdExtU[Donnée],"",0,1)="","","X")</f>
        <v>#REF!</v>
      </c>
      <c r="L58" s="218" t="e">
        <f>IF(_xlfn.XLOOKUP(Dico2[[#This Row],[Nom du champ]],[1]!CRCmdExtU[Donnée],[1]!CRCmdExtU[Donnée],"",0,1)="","","X")</f>
        <v>#REF!</v>
      </c>
      <c r="M58" s="218" t="e">
        <f>IF(_xlfn.XLOOKUP(Dico2[[#This Row],[Nom du champ]],[1]!CRMad[Donnée],[1]!CRMad[Donnée],"",0,1)="","","X")</f>
        <v>#REF!</v>
      </c>
      <c r="N58" s="218" t="e">
        <f>IF(_xlfn.XLOOKUP(Dico2[[#This Row],[Nom du champ]],[1]!DeltaIPE[Donnée],[1]!DeltaIPE[Donnée],"",0,1)="","","X")</f>
        <v>#REF!</v>
      </c>
      <c r="O58" s="218" t="e">
        <f>IF(_xlfn.XLOOKUP(Dico2[[#This Row],[Nom du champ]],[1]!HistoIPE[Donnée],[1]!HistoIPE[Donnée],"",0,1)="","","X")</f>
        <v>#REF!</v>
      </c>
      <c r="P58" s="218" t="e">
        <f>IF(_xlfn.XLOOKUP(Dico2[[#This Row],[Nom du champ]],[1]!CPN[Donnée],[1]!CPN[Donnée],"",0,1)="","","X")</f>
        <v>#REF!</v>
      </c>
      <c r="Q58" s="218" t="e">
        <f>IF(_xlfn.XLOOKUP(Dico2[[#This Row],[Nom du champ]],[1]!DeltaCPN[Donnée],[1]!DeltaCPN[Donnée],"",0,1)="","","X")</f>
        <v>#REF!</v>
      </c>
      <c r="R58" s="218" t="e">
        <f>IF(_xlfn.XLOOKUP(Dico2[[#This Row],[Nom du champ]],[1]!HistoCPN[Donnée],[1]!HistoCPN[Donnée],"",0,1)="","","X")</f>
        <v>#REF!</v>
      </c>
      <c r="S58" s="218" t="e">
        <f>IF(_xlfn.XLOOKUP(Dico2[[#This Row],[Nom du champ]],[1]!CmdinfoPM[Donnée],[1]!CmdinfoPM[Donnée],"",0,1)="","","X")</f>
        <v>#REF!</v>
      </c>
      <c r="T58" s="218" t="e">
        <f>IF(_xlfn.XLOOKUP(Dico2[[#This Row],[Nom du champ]],[1]!ARCmdInfoPM[Donnée],[1]!ARCmdInfoPM[Donnée],"",0,1)="","","X")</f>
        <v>#REF!</v>
      </c>
      <c r="U58" s="218" t="e">
        <f>IF(_xlfn.XLOOKUP(Dico2[[#This Row],[Nom du champ]],[1]!ARMad[Donnée],[1]!ARMad[Donnée],"",0,1)="","","X")</f>
        <v>#REF!</v>
      </c>
      <c r="V58" s="218" t="e">
        <f>IF(_xlfn.XLOOKUP(Dico2[[#This Row],[Nom du champ]],[1]!NotifPrev[Donnée],[1]!NotifPrev[Donnée],"",0,1)="","","X")</f>
        <v>#REF!</v>
      </c>
      <c r="W58" s="218" t="e">
        <f>IF(_xlfn.XLOOKUP(Dico2[[#This Row],[Nom du champ]],[1]!CRInfoSyndic[Donnée],[1]!CRInfoSyndic[Donnée],"",0,1)="","","X")</f>
        <v>#REF!</v>
      </c>
      <c r="X58" s="218" t="e">
        <f>IF(_xlfn.XLOOKUP(Dico2[[#This Row],[Nom du champ]],[1]!Addu[Donnée],[1]!Addu[Donnée],"",0,1)="","","X")</f>
        <v>#REF!</v>
      </c>
      <c r="Y58" s="218" t="e">
        <f>IF(_xlfn.XLOOKUP(Dico2[[#This Row],[Nom du champ]],[1]!CRAddu[Donnée],[1]!CRAddu[Donnée],"",0,1)="","","X")</f>
        <v>#REF!</v>
      </c>
      <c r="Z58" s="218" t="e">
        <f>IF(_xlfn.XLOOKUP(Dico2[[#This Row],[Nom du champ]],[1]!CmdAnn[Donnée],[1]!CmdAnn[Donnée],"",0,1)="","","X")</f>
        <v>#REF!</v>
      </c>
      <c r="AA58" s="218" t="e">
        <f>IF(_xlfn.XLOOKUP(Dico2[[#This Row],[Nom du champ]],[1]!CRAnnu[Donnée],[1]!CRAnnu[Donnée],"",0,1)="","","X")</f>
        <v>#REF!</v>
      </c>
    </row>
    <row r="59" spans="1:27">
      <c r="A59" s="219" t="s">
        <v>17</v>
      </c>
      <c r="B59" s="221"/>
      <c r="D59" s="218" t="e">
        <f>IF(_xlfn.XLOOKUP(Dico2[[#This Row],[Nom du champ]],[1]!IPE[Donnée],[1]!IPE[Donnée],"",0,1)="","","X")</f>
        <v>#REF!</v>
      </c>
      <c r="E59" s="218" t="e">
        <f>IF(_xlfn.XLOOKUP(Dico2[[#This Row],[Nom du champ]],[1]!CmdPB[Donnée],[1]!CmdPB[Donnée],"",0,1)="","","X")</f>
        <v>#REF!</v>
      </c>
      <c r="F59" s="218" t="e">
        <f>IF(_xlfn.XLOOKUP(Dico2[[#This Row],[Nom du champ]],[1]!ARcmdPB[Donnée],[1]!ARcmdPB[Donnée],"",0,1)="","","X")</f>
        <v>#REF!</v>
      </c>
      <c r="G59" s="218" t="e">
        <f>IF(_xlfn.XLOOKUP(Dico2[[#This Row],[Nom du champ]],[1]!CRcmdPB[Donnée],[1]!CRcmdPB[Donnée],"",0,1)="","","X")</f>
        <v>#REF!</v>
      </c>
      <c r="H59" s="218" t="e">
        <f>IF(_xlfn.XLOOKUP(Dico2[[#This Row],[Nom du champ]],[1]!AnnulationPB[Donnée],[1]!AnnulationPB[Donnée],"",0,1)="","","X")</f>
        <v>#REF!</v>
      </c>
      <c r="I59" s="218" t="e">
        <f>IF(_xlfn.XLOOKUP(Dico2[[#This Row],[Nom du champ]],[1]!ARannulationPB[Donnée],[1]!ARannulationPB[Donnée],"",0,1)="","","X")</f>
        <v>#REF!</v>
      </c>
      <c r="J59" s="218" t="e">
        <f>IF(_xlfn.XLOOKUP(Dico2[[#This Row],[Nom du champ]],[1]!CmdExtU[Donnée],[1]!CmdExtU[Donnée],"",0,1)="","","X")</f>
        <v>#REF!</v>
      </c>
      <c r="K59" s="218" t="e">
        <f>IF(_xlfn.XLOOKUP(Dico2[[#This Row],[Nom du champ]],[1]!ARCmdExtU[Donnée],[1]!ARCmdExtU[Donnée],"",0,1)="","","X")</f>
        <v>#REF!</v>
      </c>
      <c r="L59" s="218" t="e">
        <f>IF(_xlfn.XLOOKUP(Dico2[[#This Row],[Nom du champ]],[1]!CRCmdExtU[Donnée],[1]!CRCmdExtU[Donnée],"",0,1)="","","X")</f>
        <v>#REF!</v>
      </c>
      <c r="M59" s="218" t="e">
        <f>IF(_xlfn.XLOOKUP(Dico2[[#This Row],[Nom du champ]],[1]!CRMad[Donnée],[1]!CRMad[Donnée],"",0,1)="","","X")</f>
        <v>#REF!</v>
      </c>
      <c r="N59" s="218" t="e">
        <f>IF(_xlfn.XLOOKUP(Dico2[[#This Row],[Nom du champ]],[1]!DeltaIPE[Donnée],[1]!DeltaIPE[Donnée],"",0,1)="","","X")</f>
        <v>#REF!</v>
      </c>
      <c r="O59" s="218" t="e">
        <f>IF(_xlfn.XLOOKUP(Dico2[[#This Row],[Nom du champ]],[1]!HistoIPE[Donnée],[1]!HistoIPE[Donnée],"",0,1)="","","X")</f>
        <v>#REF!</v>
      </c>
      <c r="P59" s="218" t="e">
        <f>IF(_xlfn.XLOOKUP(Dico2[[#This Row],[Nom du champ]],[1]!CPN[Donnée],[1]!CPN[Donnée],"",0,1)="","","X")</f>
        <v>#REF!</v>
      </c>
      <c r="Q59" s="218" t="e">
        <f>IF(_xlfn.XLOOKUP(Dico2[[#This Row],[Nom du champ]],[1]!DeltaCPN[Donnée],[1]!DeltaCPN[Donnée],"",0,1)="","","X")</f>
        <v>#REF!</v>
      </c>
      <c r="R59" s="218" t="e">
        <f>IF(_xlfn.XLOOKUP(Dico2[[#This Row],[Nom du champ]],[1]!HistoCPN[Donnée],[1]!HistoCPN[Donnée],"",0,1)="","","X")</f>
        <v>#REF!</v>
      </c>
      <c r="S59" s="218" t="e">
        <f>IF(_xlfn.XLOOKUP(Dico2[[#This Row],[Nom du champ]],[1]!CmdinfoPM[Donnée],[1]!CmdinfoPM[Donnée],"",0,1)="","","X")</f>
        <v>#REF!</v>
      </c>
      <c r="T59" s="218" t="e">
        <f>IF(_xlfn.XLOOKUP(Dico2[[#This Row],[Nom du champ]],[1]!ARCmdInfoPM[Donnée],[1]!ARCmdInfoPM[Donnée],"",0,1)="","","X")</f>
        <v>#REF!</v>
      </c>
      <c r="U59" s="218" t="e">
        <f>IF(_xlfn.XLOOKUP(Dico2[[#This Row],[Nom du champ]],[1]!ARMad[Donnée],[1]!ARMad[Donnée],"",0,1)="","","X")</f>
        <v>#REF!</v>
      </c>
      <c r="V59" s="218" t="e">
        <f>IF(_xlfn.XLOOKUP(Dico2[[#This Row],[Nom du champ]],[1]!NotifPrev[Donnée],[1]!NotifPrev[Donnée],"",0,1)="","","X")</f>
        <v>#REF!</v>
      </c>
      <c r="W59" s="218" t="e">
        <f>IF(_xlfn.XLOOKUP(Dico2[[#This Row],[Nom du champ]],[1]!CRInfoSyndic[Donnée],[1]!CRInfoSyndic[Donnée],"",0,1)="","","X")</f>
        <v>#REF!</v>
      </c>
      <c r="X59" s="218" t="e">
        <f>IF(_xlfn.XLOOKUP(Dico2[[#This Row],[Nom du champ]],[1]!Addu[Donnée],[1]!Addu[Donnée],"",0,1)="","","X")</f>
        <v>#REF!</v>
      </c>
      <c r="Y59" s="218" t="e">
        <f>IF(_xlfn.XLOOKUP(Dico2[[#This Row],[Nom du champ]],[1]!CRAddu[Donnée],[1]!CRAddu[Donnée],"",0,1)="","","X")</f>
        <v>#REF!</v>
      </c>
      <c r="Z59" s="218" t="e">
        <f>IF(_xlfn.XLOOKUP(Dico2[[#This Row],[Nom du champ]],[1]!CmdAnn[Donnée],[1]!CmdAnn[Donnée],"",0,1)="","","X")</f>
        <v>#REF!</v>
      </c>
      <c r="AA59" s="218" t="e">
        <f>IF(_xlfn.XLOOKUP(Dico2[[#This Row],[Nom du champ]],[1]!CRAnnu[Donnée],[1]!CRAnnu[Donnée],"",0,1)="","","X")</f>
        <v>#REF!</v>
      </c>
    </row>
    <row r="60" spans="1:27">
      <c r="A60" s="219" t="s">
        <v>21</v>
      </c>
      <c r="B60" s="221"/>
      <c r="D60" s="218" t="e">
        <f>IF(_xlfn.XLOOKUP(Dico2[[#This Row],[Nom du champ]],[1]!IPE[Donnée],[1]!IPE[Donnée],"",0,1)="","","X")</f>
        <v>#REF!</v>
      </c>
      <c r="E60" s="218" t="e">
        <f>IF(_xlfn.XLOOKUP(Dico2[[#This Row],[Nom du champ]],[1]!CmdPB[Donnée],[1]!CmdPB[Donnée],"",0,1)="","","X")</f>
        <v>#REF!</v>
      </c>
      <c r="F60" s="218" t="e">
        <f>IF(_xlfn.XLOOKUP(Dico2[[#This Row],[Nom du champ]],[1]!ARcmdPB[Donnée],[1]!ARcmdPB[Donnée],"",0,1)="","","X")</f>
        <v>#REF!</v>
      </c>
      <c r="G60" s="218" t="e">
        <f>IF(_xlfn.XLOOKUP(Dico2[[#This Row],[Nom du champ]],[1]!CRcmdPB[Donnée],[1]!CRcmdPB[Donnée],"",0,1)="","","X")</f>
        <v>#REF!</v>
      </c>
      <c r="H60" s="218" t="e">
        <f>IF(_xlfn.XLOOKUP(Dico2[[#This Row],[Nom du champ]],[1]!AnnulationPB[Donnée],[1]!AnnulationPB[Donnée],"",0,1)="","","X")</f>
        <v>#REF!</v>
      </c>
      <c r="I60" s="218" t="e">
        <f>IF(_xlfn.XLOOKUP(Dico2[[#This Row],[Nom du champ]],[1]!ARannulationPB[Donnée],[1]!ARannulationPB[Donnée],"",0,1)="","","X")</f>
        <v>#REF!</v>
      </c>
      <c r="J60" s="218" t="e">
        <f>IF(_xlfn.XLOOKUP(Dico2[[#This Row],[Nom du champ]],[1]!CmdExtU[Donnée],[1]!CmdExtU[Donnée],"",0,1)="","","X")</f>
        <v>#REF!</v>
      </c>
      <c r="K60" s="218" t="e">
        <f>IF(_xlfn.XLOOKUP(Dico2[[#This Row],[Nom du champ]],[1]!ARCmdExtU[Donnée],[1]!ARCmdExtU[Donnée],"",0,1)="","","X")</f>
        <v>#REF!</v>
      </c>
      <c r="L60" s="218" t="e">
        <f>IF(_xlfn.XLOOKUP(Dico2[[#This Row],[Nom du champ]],[1]!CRCmdExtU[Donnée],[1]!CRCmdExtU[Donnée],"",0,1)="","","X")</f>
        <v>#REF!</v>
      </c>
      <c r="M60" s="218" t="e">
        <f>IF(_xlfn.XLOOKUP(Dico2[[#This Row],[Nom du champ]],[1]!CRMad[Donnée],[1]!CRMad[Donnée],"",0,1)="","","X")</f>
        <v>#REF!</v>
      </c>
      <c r="N60" s="218" t="e">
        <f>IF(_xlfn.XLOOKUP(Dico2[[#This Row],[Nom du champ]],[1]!DeltaIPE[Donnée],[1]!DeltaIPE[Donnée],"",0,1)="","","X")</f>
        <v>#REF!</v>
      </c>
      <c r="O60" s="218" t="e">
        <f>IF(_xlfn.XLOOKUP(Dico2[[#This Row],[Nom du champ]],[1]!HistoIPE[Donnée],[1]!HistoIPE[Donnée],"",0,1)="","","X")</f>
        <v>#REF!</v>
      </c>
      <c r="P60" s="218" t="e">
        <f>IF(_xlfn.XLOOKUP(Dico2[[#This Row],[Nom du champ]],[1]!CPN[Donnée],[1]!CPN[Donnée],"",0,1)="","","X")</f>
        <v>#REF!</v>
      </c>
      <c r="Q60" s="218" t="e">
        <f>IF(_xlfn.XLOOKUP(Dico2[[#This Row],[Nom du champ]],[1]!DeltaCPN[Donnée],[1]!DeltaCPN[Donnée],"",0,1)="","","X")</f>
        <v>#REF!</v>
      </c>
      <c r="R60" s="218" t="e">
        <f>IF(_xlfn.XLOOKUP(Dico2[[#This Row],[Nom du champ]],[1]!HistoCPN[Donnée],[1]!HistoCPN[Donnée],"",0,1)="","","X")</f>
        <v>#REF!</v>
      </c>
      <c r="S60" s="218" t="e">
        <f>IF(_xlfn.XLOOKUP(Dico2[[#This Row],[Nom du champ]],[1]!CmdinfoPM[Donnée],[1]!CmdinfoPM[Donnée],"",0,1)="","","X")</f>
        <v>#REF!</v>
      </c>
      <c r="T60" s="218" t="e">
        <f>IF(_xlfn.XLOOKUP(Dico2[[#This Row],[Nom du champ]],[1]!ARCmdInfoPM[Donnée],[1]!ARCmdInfoPM[Donnée],"",0,1)="","","X")</f>
        <v>#REF!</v>
      </c>
      <c r="U60" s="218" t="e">
        <f>IF(_xlfn.XLOOKUP(Dico2[[#This Row],[Nom du champ]],[1]!ARMad[Donnée],[1]!ARMad[Donnée],"",0,1)="","","X")</f>
        <v>#REF!</v>
      </c>
      <c r="V60" s="218" t="e">
        <f>IF(_xlfn.XLOOKUP(Dico2[[#This Row],[Nom du champ]],[1]!NotifPrev[Donnée],[1]!NotifPrev[Donnée],"",0,1)="","","X")</f>
        <v>#REF!</v>
      </c>
      <c r="W60" s="218" t="e">
        <f>IF(_xlfn.XLOOKUP(Dico2[[#This Row],[Nom du champ]],[1]!CRInfoSyndic[Donnée],[1]!CRInfoSyndic[Donnée],"",0,1)="","","X")</f>
        <v>#REF!</v>
      </c>
      <c r="X60" s="218" t="e">
        <f>IF(_xlfn.XLOOKUP(Dico2[[#This Row],[Nom du champ]],[1]!Addu[Donnée],[1]!Addu[Donnée],"",0,1)="","","X")</f>
        <v>#REF!</v>
      </c>
      <c r="Y60" s="218" t="e">
        <f>IF(_xlfn.XLOOKUP(Dico2[[#This Row],[Nom du champ]],[1]!CRAddu[Donnée],[1]!CRAddu[Donnée],"",0,1)="","","X")</f>
        <v>#REF!</v>
      </c>
      <c r="Z60" s="218" t="e">
        <f>IF(_xlfn.XLOOKUP(Dico2[[#This Row],[Nom du champ]],[1]!CmdAnn[Donnée],[1]!CmdAnn[Donnée],"",0,1)="","","X")</f>
        <v>#REF!</v>
      </c>
      <c r="AA60" s="218" t="e">
        <f>IF(_xlfn.XLOOKUP(Dico2[[#This Row],[Nom du champ]],[1]!CRAnnu[Donnée],[1]!CRAnnu[Donnée],"",0,1)="","","X")</f>
        <v>#REF!</v>
      </c>
    </row>
    <row r="61" spans="1:27">
      <c r="A61" s="219" t="s">
        <v>19</v>
      </c>
      <c r="B61" s="221"/>
      <c r="D61" s="218" t="e">
        <f>IF(_xlfn.XLOOKUP(Dico2[[#This Row],[Nom du champ]],[1]!IPE[Donnée],[1]!IPE[Donnée],"",0,1)="","","X")</f>
        <v>#REF!</v>
      </c>
      <c r="E61" s="218" t="e">
        <f>IF(_xlfn.XLOOKUP(Dico2[[#This Row],[Nom du champ]],[1]!CmdPB[Donnée],[1]!CmdPB[Donnée],"",0,1)="","","X")</f>
        <v>#REF!</v>
      </c>
      <c r="F61" s="218" t="e">
        <f>IF(_xlfn.XLOOKUP(Dico2[[#This Row],[Nom du champ]],[1]!ARcmdPB[Donnée],[1]!ARcmdPB[Donnée],"",0,1)="","","X")</f>
        <v>#REF!</v>
      </c>
      <c r="G61" s="218" t="e">
        <f>IF(_xlfn.XLOOKUP(Dico2[[#This Row],[Nom du champ]],[1]!CRcmdPB[Donnée],[1]!CRcmdPB[Donnée],"",0,1)="","","X")</f>
        <v>#REF!</v>
      </c>
      <c r="H61" s="218" t="e">
        <f>IF(_xlfn.XLOOKUP(Dico2[[#This Row],[Nom du champ]],[1]!AnnulationPB[Donnée],[1]!AnnulationPB[Donnée],"",0,1)="","","X")</f>
        <v>#REF!</v>
      </c>
      <c r="I61" s="218" t="e">
        <f>IF(_xlfn.XLOOKUP(Dico2[[#This Row],[Nom du champ]],[1]!ARannulationPB[Donnée],[1]!ARannulationPB[Donnée],"",0,1)="","","X")</f>
        <v>#REF!</v>
      </c>
      <c r="J61" s="218" t="e">
        <f>IF(_xlfn.XLOOKUP(Dico2[[#This Row],[Nom du champ]],[1]!CmdExtU[Donnée],[1]!CmdExtU[Donnée],"",0,1)="","","X")</f>
        <v>#REF!</v>
      </c>
      <c r="K61" s="218" t="e">
        <f>IF(_xlfn.XLOOKUP(Dico2[[#This Row],[Nom du champ]],[1]!ARCmdExtU[Donnée],[1]!ARCmdExtU[Donnée],"",0,1)="","","X")</f>
        <v>#REF!</v>
      </c>
      <c r="L61" s="218" t="e">
        <f>IF(_xlfn.XLOOKUP(Dico2[[#This Row],[Nom du champ]],[1]!CRCmdExtU[Donnée],[1]!CRCmdExtU[Donnée],"",0,1)="","","X")</f>
        <v>#REF!</v>
      </c>
      <c r="M61" s="218" t="e">
        <f>IF(_xlfn.XLOOKUP(Dico2[[#This Row],[Nom du champ]],[1]!CRMad[Donnée],[1]!CRMad[Donnée],"",0,1)="","","X")</f>
        <v>#REF!</v>
      </c>
      <c r="N61" s="218" t="e">
        <f>IF(_xlfn.XLOOKUP(Dico2[[#This Row],[Nom du champ]],[1]!DeltaIPE[Donnée],[1]!DeltaIPE[Donnée],"",0,1)="","","X")</f>
        <v>#REF!</v>
      </c>
      <c r="O61" s="218" t="e">
        <f>IF(_xlfn.XLOOKUP(Dico2[[#This Row],[Nom du champ]],[1]!HistoIPE[Donnée],[1]!HistoIPE[Donnée],"",0,1)="","","X")</f>
        <v>#REF!</v>
      </c>
      <c r="P61" s="218" t="e">
        <f>IF(_xlfn.XLOOKUP(Dico2[[#This Row],[Nom du champ]],[1]!CPN[Donnée],[1]!CPN[Donnée],"",0,1)="","","X")</f>
        <v>#REF!</v>
      </c>
      <c r="Q61" s="218" t="e">
        <f>IF(_xlfn.XLOOKUP(Dico2[[#This Row],[Nom du champ]],[1]!DeltaCPN[Donnée],[1]!DeltaCPN[Donnée],"",0,1)="","","X")</f>
        <v>#REF!</v>
      </c>
      <c r="R61" s="218" t="e">
        <f>IF(_xlfn.XLOOKUP(Dico2[[#This Row],[Nom du champ]],[1]!HistoCPN[Donnée],[1]!HistoCPN[Donnée],"",0,1)="","","X")</f>
        <v>#REF!</v>
      </c>
      <c r="S61" s="218" t="e">
        <f>IF(_xlfn.XLOOKUP(Dico2[[#This Row],[Nom du champ]],[1]!CmdinfoPM[Donnée],[1]!CmdinfoPM[Donnée],"",0,1)="","","X")</f>
        <v>#REF!</v>
      </c>
      <c r="T61" s="218" t="e">
        <f>IF(_xlfn.XLOOKUP(Dico2[[#This Row],[Nom du champ]],[1]!ARCmdInfoPM[Donnée],[1]!ARCmdInfoPM[Donnée],"",0,1)="","","X")</f>
        <v>#REF!</v>
      </c>
      <c r="U61" s="218" t="e">
        <f>IF(_xlfn.XLOOKUP(Dico2[[#This Row],[Nom du champ]],[1]!ARMad[Donnée],[1]!ARMad[Donnée],"",0,1)="","","X")</f>
        <v>#REF!</v>
      </c>
      <c r="V61" s="218" t="e">
        <f>IF(_xlfn.XLOOKUP(Dico2[[#This Row],[Nom du champ]],[1]!NotifPrev[Donnée],[1]!NotifPrev[Donnée],"",0,1)="","","X")</f>
        <v>#REF!</v>
      </c>
      <c r="W61" s="218" t="e">
        <f>IF(_xlfn.XLOOKUP(Dico2[[#This Row],[Nom du champ]],[1]!CRInfoSyndic[Donnée],[1]!CRInfoSyndic[Donnée],"",0,1)="","","X")</f>
        <v>#REF!</v>
      </c>
      <c r="X61" s="218" t="e">
        <f>IF(_xlfn.XLOOKUP(Dico2[[#This Row],[Nom du champ]],[1]!Addu[Donnée],[1]!Addu[Donnée],"",0,1)="","","X")</f>
        <v>#REF!</v>
      </c>
      <c r="Y61" s="218" t="e">
        <f>IF(_xlfn.XLOOKUP(Dico2[[#This Row],[Nom du champ]],[1]!CRAddu[Donnée],[1]!CRAddu[Donnée],"",0,1)="","","X")</f>
        <v>#REF!</v>
      </c>
      <c r="Z61" s="218" t="e">
        <f>IF(_xlfn.XLOOKUP(Dico2[[#This Row],[Nom du champ]],[1]!CmdAnn[Donnée],[1]!CmdAnn[Donnée],"",0,1)="","","X")</f>
        <v>#REF!</v>
      </c>
      <c r="AA61" s="218" t="e">
        <f>IF(_xlfn.XLOOKUP(Dico2[[#This Row],[Nom du champ]],[1]!CRAnnu[Donnée],[1]!CRAnnu[Donnée],"",0,1)="","","X")</f>
        <v>#REF!</v>
      </c>
    </row>
    <row r="62" spans="1:27">
      <c r="A62" s="219" t="s">
        <v>20</v>
      </c>
      <c r="B62" s="221"/>
      <c r="D62" s="218" t="e">
        <f>IF(_xlfn.XLOOKUP(Dico2[[#This Row],[Nom du champ]],[1]!IPE[Donnée],[1]!IPE[Donnée],"",0,1)="","","X")</f>
        <v>#REF!</v>
      </c>
      <c r="E62" s="218" t="e">
        <f>IF(_xlfn.XLOOKUP(Dico2[[#This Row],[Nom du champ]],[1]!CmdPB[Donnée],[1]!CmdPB[Donnée],"",0,1)="","","X")</f>
        <v>#REF!</v>
      </c>
      <c r="F62" s="218" t="e">
        <f>IF(_xlfn.XLOOKUP(Dico2[[#This Row],[Nom du champ]],[1]!ARcmdPB[Donnée],[1]!ARcmdPB[Donnée],"",0,1)="","","X")</f>
        <v>#REF!</v>
      </c>
      <c r="G62" s="218" t="e">
        <f>IF(_xlfn.XLOOKUP(Dico2[[#This Row],[Nom du champ]],[1]!CRcmdPB[Donnée],[1]!CRcmdPB[Donnée],"",0,1)="","","X")</f>
        <v>#REF!</v>
      </c>
      <c r="H62" s="218" t="e">
        <f>IF(_xlfn.XLOOKUP(Dico2[[#This Row],[Nom du champ]],[1]!AnnulationPB[Donnée],[1]!AnnulationPB[Donnée],"",0,1)="","","X")</f>
        <v>#REF!</v>
      </c>
      <c r="I62" s="218" t="e">
        <f>IF(_xlfn.XLOOKUP(Dico2[[#This Row],[Nom du champ]],[1]!ARannulationPB[Donnée],[1]!ARannulationPB[Donnée],"",0,1)="","","X")</f>
        <v>#REF!</v>
      </c>
      <c r="J62" s="218" t="e">
        <f>IF(_xlfn.XLOOKUP(Dico2[[#This Row],[Nom du champ]],[1]!CmdExtU[Donnée],[1]!CmdExtU[Donnée],"",0,1)="","","X")</f>
        <v>#REF!</v>
      </c>
      <c r="K62" s="218" t="e">
        <f>IF(_xlfn.XLOOKUP(Dico2[[#This Row],[Nom du champ]],[1]!ARCmdExtU[Donnée],[1]!ARCmdExtU[Donnée],"",0,1)="","","X")</f>
        <v>#REF!</v>
      </c>
      <c r="L62" s="218" t="e">
        <f>IF(_xlfn.XLOOKUP(Dico2[[#This Row],[Nom du champ]],[1]!CRCmdExtU[Donnée],[1]!CRCmdExtU[Donnée],"",0,1)="","","X")</f>
        <v>#REF!</v>
      </c>
      <c r="M62" s="218" t="e">
        <f>IF(_xlfn.XLOOKUP(Dico2[[#This Row],[Nom du champ]],[1]!CRMad[Donnée],[1]!CRMad[Donnée],"",0,1)="","","X")</f>
        <v>#REF!</v>
      </c>
      <c r="N62" s="218" t="e">
        <f>IF(_xlfn.XLOOKUP(Dico2[[#This Row],[Nom du champ]],[1]!DeltaIPE[Donnée],[1]!DeltaIPE[Donnée],"",0,1)="","","X")</f>
        <v>#REF!</v>
      </c>
      <c r="O62" s="218" t="e">
        <f>IF(_xlfn.XLOOKUP(Dico2[[#This Row],[Nom du champ]],[1]!HistoIPE[Donnée],[1]!HistoIPE[Donnée],"",0,1)="","","X")</f>
        <v>#REF!</v>
      </c>
      <c r="P62" s="218" t="e">
        <f>IF(_xlfn.XLOOKUP(Dico2[[#This Row],[Nom du champ]],[1]!CPN[Donnée],[1]!CPN[Donnée],"",0,1)="","","X")</f>
        <v>#REF!</v>
      </c>
      <c r="Q62" s="218" t="e">
        <f>IF(_xlfn.XLOOKUP(Dico2[[#This Row],[Nom du champ]],[1]!DeltaCPN[Donnée],[1]!DeltaCPN[Donnée],"",0,1)="","","X")</f>
        <v>#REF!</v>
      </c>
      <c r="R62" s="218" t="e">
        <f>IF(_xlfn.XLOOKUP(Dico2[[#This Row],[Nom du champ]],[1]!HistoCPN[Donnée],[1]!HistoCPN[Donnée],"",0,1)="","","X")</f>
        <v>#REF!</v>
      </c>
      <c r="S62" s="218" t="e">
        <f>IF(_xlfn.XLOOKUP(Dico2[[#This Row],[Nom du champ]],[1]!CmdinfoPM[Donnée],[1]!CmdinfoPM[Donnée],"",0,1)="","","X")</f>
        <v>#REF!</v>
      </c>
      <c r="T62" s="218" t="e">
        <f>IF(_xlfn.XLOOKUP(Dico2[[#This Row],[Nom du champ]],[1]!ARCmdInfoPM[Donnée],[1]!ARCmdInfoPM[Donnée],"",0,1)="","","X")</f>
        <v>#REF!</v>
      </c>
      <c r="U62" s="218" t="e">
        <f>IF(_xlfn.XLOOKUP(Dico2[[#This Row],[Nom du champ]],[1]!ARMad[Donnée],[1]!ARMad[Donnée],"",0,1)="","","X")</f>
        <v>#REF!</v>
      </c>
      <c r="V62" s="218" t="e">
        <f>IF(_xlfn.XLOOKUP(Dico2[[#This Row],[Nom du champ]],[1]!NotifPrev[Donnée],[1]!NotifPrev[Donnée],"",0,1)="","","X")</f>
        <v>#REF!</v>
      </c>
      <c r="W62" s="218" t="e">
        <f>IF(_xlfn.XLOOKUP(Dico2[[#This Row],[Nom du champ]],[1]!CRInfoSyndic[Donnée],[1]!CRInfoSyndic[Donnée],"",0,1)="","","X")</f>
        <v>#REF!</v>
      </c>
      <c r="X62" s="218" t="e">
        <f>IF(_xlfn.XLOOKUP(Dico2[[#This Row],[Nom du champ]],[1]!Addu[Donnée],[1]!Addu[Donnée],"",0,1)="","","X")</f>
        <v>#REF!</v>
      </c>
      <c r="Y62" s="218" t="e">
        <f>IF(_xlfn.XLOOKUP(Dico2[[#This Row],[Nom du champ]],[1]!CRAddu[Donnée],[1]!CRAddu[Donnée],"",0,1)="","","X")</f>
        <v>#REF!</v>
      </c>
      <c r="Z62" s="218" t="e">
        <f>IF(_xlfn.XLOOKUP(Dico2[[#This Row],[Nom du champ]],[1]!CmdAnn[Donnée],[1]!CmdAnn[Donnée],"",0,1)="","","X")</f>
        <v>#REF!</v>
      </c>
      <c r="AA62" s="218" t="e">
        <f>IF(_xlfn.XLOOKUP(Dico2[[#This Row],[Nom du champ]],[1]!CRAnnu[Donnée],[1]!CRAnnu[Donnée],"",0,1)="","","X")</f>
        <v>#REF!</v>
      </c>
    </row>
    <row r="63" spans="1:27" ht="20.399999999999999">
      <c r="A63" s="211" t="s">
        <v>435</v>
      </c>
      <c r="B63" s="211" t="s">
        <v>562</v>
      </c>
      <c r="D63" s="218" t="e">
        <f>IF(_xlfn.XLOOKUP(Dico2[[#This Row],[Nom du champ]],[1]!IPE[Donnée],[1]!IPE[Donnée],"",0,1)="","","X")</f>
        <v>#REF!</v>
      </c>
      <c r="E63" s="218" t="e">
        <f>IF(_xlfn.XLOOKUP(Dico2[[#This Row],[Nom du champ]],[1]!CmdPB[Donnée],[1]!CmdPB[Donnée],"",0,1)="","","X")</f>
        <v>#REF!</v>
      </c>
      <c r="F63" s="218" t="e">
        <f>IF(_xlfn.XLOOKUP(Dico2[[#This Row],[Nom du champ]],[1]!ARcmdPB[Donnée],[1]!ARcmdPB[Donnée],"",0,1)="","","X")</f>
        <v>#REF!</v>
      </c>
      <c r="G63" s="218" t="e">
        <f>IF(_xlfn.XLOOKUP(Dico2[[#This Row],[Nom du champ]],[1]!CRcmdPB[Donnée],[1]!CRcmdPB[Donnée],"",0,1)="","","X")</f>
        <v>#REF!</v>
      </c>
      <c r="H63" s="218" t="e">
        <f>IF(_xlfn.XLOOKUP(Dico2[[#This Row],[Nom du champ]],[1]!AnnulationPB[Donnée],[1]!AnnulationPB[Donnée],"",0,1)="","","X")</f>
        <v>#REF!</v>
      </c>
      <c r="I63" s="218" t="e">
        <f>IF(_xlfn.XLOOKUP(Dico2[[#This Row],[Nom du champ]],[1]!ARannulationPB[Donnée],[1]!ARannulationPB[Donnée],"",0,1)="","","X")</f>
        <v>#REF!</v>
      </c>
      <c r="J63" s="218" t="e">
        <f>IF(_xlfn.XLOOKUP(Dico2[[#This Row],[Nom du champ]],[1]!CmdExtU[Donnée],[1]!CmdExtU[Donnée],"",0,1)="","","X")</f>
        <v>#REF!</v>
      </c>
      <c r="K63" s="218" t="e">
        <f>IF(_xlfn.XLOOKUP(Dico2[[#This Row],[Nom du champ]],[1]!ARCmdExtU[Donnée],[1]!ARCmdExtU[Donnée],"",0,1)="","","X")</f>
        <v>#REF!</v>
      </c>
      <c r="L63" s="218" t="e">
        <f>IF(_xlfn.XLOOKUP(Dico2[[#This Row],[Nom du champ]],[1]!CRCmdExtU[Donnée],[1]!CRCmdExtU[Donnée],"",0,1)="","","X")</f>
        <v>#REF!</v>
      </c>
      <c r="M63" s="218" t="e">
        <f>IF(_xlfn.XLOOKUP(Dico2[[#This Row],[Nom du champ]],[1]!CRMad[Donnée],[1]!CRMad[Donnée],"",0,1)="","","X")</f>
        <v>#REF!</v>
      </c>
      <c r="N63" s="218" t="e">
        <f>IF(_xlfn.XLOOKUP(Dico2[[#This Row],[Nom du champ]],[1]!DeltaIPE[Donnée],[1]!DeltaIPE[Donnée],"",0,1)="","","X")</f>
        <v>#REF!</v>
      </c>
      <c r="O63" s="218" t="e">
        <f>IF(_xlfn.XLOOKUP(Dico2[[#This Row],[Nom du champ]],[1]!HistoIPE[Donnée],[1]!HistoIPE[Donnée],"",0,1)="","","X")</f>
        <v>#REF!</v>
      </c>
      <c r="P63" s="218" t="e">
        <f>IF(_xlfn.XLOOKUP(Dico2[[#This Row],[Nom du champ]],[1]!CPN[Donnée],[1]!CPN[Donnée],"",0,1)="","","X")</f>
        <v>#REF!</v>
      </c>
      <c r="Q63" s="218" t="e">
        <f>IF(_xlfn.XLOOKUP(Dico2[[#This Row],[Nom du champ]],[1]!DeltaCPN[Donnée],[1]!DeltaCPN[Donnée],"",0,1)="","","X")</f>
        <v>#REF!</v>
      </c>
      <c r="R63" s="218" t="e">
        <f>IF(_xlfn.XLOOKUP(Dico2[[#This Row],[Nom du champ]],[1]!HistoCPN[Donnée],[1]!HistoCPN[Donnée],"",0,1)="","","X")</f>
        <v>#REF!</v>
      </c>
      <c r="S63" s="218" t="e">
        <f>IF(_xlfn.XLOOKUP(Dico2[[#This Row],[Nom du champ]],[1]!CmdinfoPM[Donnée],[1]!CmdinfoPM[Donnée],"",0,1)="","","X")</f>
        <v>#REF!</v>
      </c>
      <c r="T63" s="218" t="e">
        <f>IF(_xlfn.XLOOKUP(Dico2[[#This Row],[Nom du champ]],[1]!ARCmdInfoPM[Donnée],[1]!ARCmdInfoPM[Donnée],"",0,1)="","","X")</f>
        <v>#REF!</v>
      </c>
      <c r="U63" s="218" t="e">
        <f>IF(_xlfn.XLOOKUP(Dico2[[#This Row],[Nom du champ]],[1]!ARMad[Donnée],[1]!ARMad[Donnée],"",0,1)="","","X")</f>
        <v>#REF!</v>
      </c>
      <c r="V63" s="218" t="e">
        <f>IF(_xlfn.XLOOKUP(Dico2[[#This Row],[Nom du champ]],[1]!NotifPrev[Donnée],[1]!NotifPrev[Donnée],"",0,1)="","","X")</f>
        <v>#REF!</v>
      </c>
      <c r="W63" s="218" t="e">
        <f>IF(_xlfn.XLOOKUP(Dico2[[#This Row],[Nom du champ]],[1]!CRInfoSyndic[Donnée],[1]!CRInfoSyndic[Donnée],"",0,1)="","","X")</f>
        <v>#REF!</v>
      </c>
      <c r="X63" s="218" t="e">
        <f>IF(_xlfn.XLOOKUP(Dico2[[#This Row],[Nom du champ]],[1]!Addu[Donnée],[1]!Addu[Donnée],"",0,1)="","","X")</f>
        <v>#REF!</v>
      </c>
      <c r="Y63" s="218" t="e">
        <f>IF(_xlfn.XLOOKUP(Dico2[[#This Row],[Nom du champ]],[1]!CRAddu[Donnée],[1]!CRAddu[Donnée],"",0,1)="","","X")</f>
        <v>#REF!</v>
      </c>
      <c r="Z63" s="218" t="e">
        <f>IF(_xlfn.XLOOKUP(Dico2[[#This Row],[Nom du champ]],[1]!CmdAnn[Donnée],[1]!CmdAnn[Donnée],"",0,1)="","","X")</f>
        <v>#REF!</v>
      </c>
      <c r="AA63" s="218" t="e">
        <f>IF(_xlfn.XLOOKUP(Dico2[[#This Row],[Nom du champ]],[1]!CRAnnu[Donnée],[1]!CRAnnu[Donnée],"",0,1)="","","X")</f>
        <v>#REF!</v>
      </c>
    </row>
    <row r="64" spans="1:27" ht="20.399999999999999">
      <c r="A64" s="211" t="s">
        <v>436</v>
      </c>
      <c r="B64" s="211" t="s">
        <v>562</v>
      </c>
      <c r="D64" s="218" t="e">
        <f>IF(_xlfn.XLOOKUP(Dico2[[#This Row],[Nom du champ]],[1]!IPE[Donnée],[1]!IPE[Donnée],"",0,1)="","","X")</f>
        <v>#REF!</v>
      </c>
      <c r="E64" s="218" t="e">
        <f>IF(_xlfn.XLOOKUP(Dico2[[#This Row],[Nom du champ]],[1]!CmdPB[Donnée],[1]!CmdPB[Donnée],"",0,1)="","","X")</f>
        <v>#REF!</v>
      </c>
      <c r="F64" s="218" t="e">
        <f>IF(_xlfn.XLOOKUP(Dico2[[#This Row],[Nom du champ]],[1]!ARcmdPB[Donnée],[1]!ARcmdPB[Donnée],"",0,1)="","","X")</f>
        <v>#REF!</v>
      </c>
      <c r="G64" s="218" t="e">
        <f>IF(_xlfn.XLOOKUP(Dico2[[#This Row],[Nom du champ]],[1]!CRcmdPB[Donnée],[1]!CRcmdPB[Donnée],"",0,1)="","","X")</f>
        <v>#REF!</v>
      </c>
      <c r="H64" s="218" t="e">
        <f>IF(_xlfn.XLOOKUP(Dico2[[#This Row],[Nom du champ]],[1]!AnnulationPB[Donnée],[1]!AnnulationPB[Donnée],"",0,1)="","","X")</f>
        <v>#REF!</v>
      </c>
      <c r="I64" s="218" t="e">
        <f>IF(_xlfn.XLOOKUP(Dico2[[#This Row],[Nom du champ]],[1]!ARannulationPB[Donnée],[1]!ARannulationPB[Donnée],"",0,1)="","","X")</f>
        <v>#REF!</v>
      </c>
      <c r="J64" s="218" t="e">
        <f>IF(_xlfn.XLOOKUP(Dico2[[#This Row],[Nom du champ]],[1]!CmdExtU[Donnée],[1]!CmdExtU[Donnée],"",0,1)="","","X")</f>
        <v>#REF!</v>
      </c>
      <c r="K64" s="218" t="e">
        <f>IF(_xlfn.XLOOKUP(Dico2[[#This Row],[Nom du champ]],[1]!ARCmdExtU[Donnée],[1]!ARCmdExtU[Donnée],"",0,1)="","","X")</f>
        <v>#REF!</v>
      </c>
      <c r="L64" s="218" t="e">
        <f>IF(_xlfn.XLOOKUP(Dico2[[#This Row],[Nom du champ]],[1]!CRCmdExtU[Donnée],[1]!CRCmdExtU[Donnée],"",0,1)="","","X")</f>
        <v>#REF!</v>
      </c>
      <c r="M64" s="218" t="e">
        <f>IF(_xlfn.XLOOKUP(Dico2[[#This Row],[Nom du champ]],[1]!CRMad[Donnée],[1]!CRMad[Donnée],"",0,1)="","","X")</f>
        <v>#REF!</v>
      </c>
      <c r="N64" s="218" t="e">
        <f>IF(_xlfn.XLOOKUP(Dico2[[#This Row],[Nom du champ]],[1]!DeltaIPE[Donnée],[1]!DeltaIPE[Donnée],"",0,1)="","","X")</f>
        <v>#REF!</v>
      </c>
      <c r="O64" s="218" t="e">
        <f>IF(_xlfn.XLOOKUP(Dico2[[#This Row],[Nom du champ]],[1]!HistoIPE[Donnée],[1]!HistoIPE[Donnée],"",0,1)="","","X")</f>
        <v>#REF!</v>
      </c>
      <c r="P64" s="218" t="e">
        <f>IF(_xlfn.XLOOKUP(Dico2[[#This Row],[Nom du champ]],[1]!CPN[Donnée],[1]!CPN[Donnée],"",0,1)="","","X")</f>
        <v>#REF!</v>
      </c>
      <c r="Q64" s="218" t="e">
        <f>IF(_xlfn.XLOOKUP(Dico2[[#This Row],[Nom du champ]],[1]!DeltaCPN[Donnée],[1]!DeltaCPN[Donnée],"",0,1)="","","X")</f>
        <v>#REF!</v>
      </c>
      <c r="R64" s="218" t="e">
        <f>IF(_xlfn.XLOOKUP(Dico2[[#This Row],[Nom du champ]],[1]!HistoCPN[Donnée],[1]!HistoCPN[Donnée],"",0,1)="","","X")</f>
        <v>#REF!</v>
      </c>
      <c r="S64" s="218" t="e">
        <f>IF(_xlfn.XLOOKUP(Dico2[[#This Row],[Nom du champ]],[1]!CmdinfoPM[Donnée],[1]!CmdinfoPM[Donnée],"",0,1)="","","X")</f>
        <v>#REF!</v>
      </c>
      <c r="T64" s="218" t="e">
        <f>IF(_xlfn.XLOOKUP(Dico2[[#This Row],[Nom du champ]],[1]!ARCmdInfoPM[Donnée],[1]!ARCmdInfoPM[Donnée],"",0,1)="","","X")</f>
        <v>#REF!</v>
      </c>
      <c r="U64" s="218" t="e">
        <f>IF(_xlfn.XLOOKUP(Dico2[[#This Row],[Nom du champ]],[1]!ARMad[Donnée],[1]!ARMad[Donnée],"",0,1)="","","X")</f>
        <v>#REF!</v>
      </c>
      <c r="V64" s="218" t="e">
        <f>IF(_xlfn.XLOOKUP(Dico2[[#This Row],[Nom du champ]],[1]!NotifPrev[Donnée],[1]!NotifPrev[Donnée],"",0,1)="","","X")</f>
        <v>#REF!</v>
      </c>
      <c r="W64" s="218" t="e">
        <f>IF(_xlfn.XLOOKUP(Dico2[[#This Row],[Nom du champ]],[1]!CRInfoSyndic[Donnée],[1]!CRInfoSyndic[Donnée],"",0,1)="","","X")</f>
        <v>#REF!</v>
      </c>
      <c r="X64" s="218" t="e">
        <f>IF(_xlfn.XLOOKUP(Dico2[[#This Row],[Nom du champ]],[1]!Addu[Donnée],[1]!Addu[Donnée],"",0,1)="","","X")</f>
        <v>#REF!</v>
      </c>
      <c r="Y64" s="218" t="e">
        <f>IF(_xlfn.XLOOKUP(Dico2[[#This Row],[Nom du champ]],[1]!CRAddu[Donnée],[1]!CRAddu[Donnée],"",0,1)="","","X")</f>
        <v>#REF!</v>
      </c>
      <c r="Z64" s="218" t="e">
        <f>IF(_xlfn.XLOOKUP(Dico2[[#This Row],[Nom du champ]],[1]!CmdAnn[Donnée],[1]!CmdAnn[Donnée],"",0,1)="","","X")</f>
        <v>#REF!</v>
      </c>
      <c r="AA64" s="218" t="e">
        <f>IF(_xlfn.XLOOKUP(Dico2[[#This Row],[Nom du champ]],[1]!CRAnnu[Donnée],[1]!CRAnnu[Donnée],"",0,1)="","","X")</f>
        <v>#REF!</v>
      </c>
    </row>
    <row r="65" spans="1:27">
      <c r="A65" s="224" t="s">
        <v>331</v>
      </c>
      <c r="B65" s="225" t="s">
        <v>330</v>
      </c>
      <c r="D65" s="218" t="e">
        <f>IF(_xlfn.XLOOKUP(Dico2[[#This Row],[Nom du champ]],[1]!IPE[Donnée],[1]!IPE[Donnée],"",0,1)="","","X")</f>
        <v>#REF!</v>
      </c>
      <c r="E65" s="218" t="e">
        <f>IF(_xlfn.XLOOKUP(Dico2[[#This Row],[Nom du champ]],[1]!CmdPB[Donnée],[1]!CmdPB[Donnée],"",0,1)="","","X")</f>
        <v>#REF!</v>
      </c>
      <c r="F65" s="218" t="e">
        <f>IF(_xlfn.XLOOKUP(Dico2[[#This Row],[Nom du champ]],[1]!ARcmdPB[Donnée],[1]!ARcmdPB[Donnée],"",0,1)="","","X")</f>
        <v>#REF!</v>
      </c>
      <c r="G65" s="218" t="e">
        <f>IF(_xlfn.XLOOKUP(Dico2[[#This Row],[Nom du champ]],[1]!CRcmdPB[Donnée],[1]!CRcmdPB[Donnée],"",0,1)="","","X")</f>
        <v>#REF!</v>
      </c>
      <c r="H65" s="218" t="e">
        <f>IF(_xlfn.XLOOKUP(Dico2[[#This Row],[Nom du champ]],[1]!AnnulationPB[Donnée],[1]!AnnulationPB[Donnée],"",0,1)="","","X")</f>
        <v>#REF!</v>
      </c>
      <c r="I65" s="218" t="e">
        <f>IF(_xlfn.XLOOKUP(Dico2[[#This Row],[Nom du champ]],[1]!ARannulationPB[Donnée],[1]!ARannulationPB[Donnée],"",0,1)="","","X")</f>
        <v>#REF!</v>
      </c>
      <c r="J65" s="218" t="e">
        <f>IF(_xlfn.XLOOKUP(Dico2[[#This Row],[Nom du champ]],[1]!CmdExtU[Donnée],[1]!CmdExtU[Donnée],"",0,1)="","","X")</f>
        <v>#REF!</v>
      </c>
      <c r="K65" s="218" t="e">
        <f>IF(_xlfn.XLOOKUP(Dico2[[#This Row],[Nom du champ]],[1]!ARCmdExtU[Donnée],[1]!ARCmdExtU[Donnée],"",0,1)="","","X")</f>
        <v>#REF!</v>
      </c>
      <c r="L65" s="218" t="e">
        <f>IF(_xlfn.XLOOKUP(Dico2[[#This Row],[Nom du champ]],[1]!CRCmdExtU[Donnée],[1]!CRCmdExtU[Donnée],"",0,1)="","","X")</f>
        <v>#REF!</v>
      </c>
      <c r="M65" s="218" t="e">
        <f>IF(_xlfn.XLOOKUP(Dico2[[#This Row],[Nom du champ]],[1]!CRMad[Donnée],[1]!CRMad[Donnée],"",0,1)="","","X")</f>
        <v>#REF!</v>
      </c>
      <c r="N65" s="218" t="e">
        <f>IF(_xlfn.XLOOKUP(Dico2[[#This Row],[Nom du champ]],[1]!DeltaIPE[Donnée],[1]!DeltaIPE[Donnée],"",0,1)="","","X")</f>
        <v>#REF!</v>
      </c>
      <c r="O65" s="218" t="e">
        <f>IF(_xlfn.XLOOKUP(Dico2[[#This Row],[Nom du champ]],[1]!HistoIPE[Donnée],[1]!HistoIPE[Donnée],"",0,1)="","","X")</f>
        <v>#REF!</v>
      </c>
      <c r="P65" s="218" t="e">
        <f>IF(_xlfn.XLOOKUP(Dico2[[#This Row],[Nom du champ]],[1]!CPN[Donnée],[1]!CPN[Donnée],"",0,1)="","","X")</f>
        <v>#REF!</v>
      </c>
      <c r="Q65" s="218" t="e">
        <f>IF(_xlfn.XLOOKUP(Dico2[[#This Row],[Nom du champ]],[1]!DeltaCPN[Donnée],[1]!DeltaCPN[Donnée],"",0,1)="","","X")</f>
        <v>#REF!</v>
      </c>
      <c r="R65" s="218" t="e">
        <f>IF(_xlfn.XLOOKUP(Dico2[[#This Row],[Nom du champ]],[1]!HistoCPN[Donnée],[1]!HistoCPN[Donnée],"",0,1)="","","X")</f>
        <v>#REF!</v>
      </c>
      <c r="S65" s="218" t="e">
        <f>IF(_xlfn.XLOOKUP(Dico2[[#This Row],[Nom du champ]],[1]!CmdinfoPM[Donnée],[1]!CmdinfoPM[Donnée],"",0,1)="","","X")</f>
        <v>#REF!</v>
      </c>
      <c r="T65" s="218" t="e">
        <f>IF(_xlfn.XLOOKUP(Dico2[[#This Row],[Nom du champ]],[1]!ARCmdInfoPM[Donnée],[1]!ARCmdInfoPM[Donnée],"",0,1)="","","X")</f>
        <v>#REF!</v>
      </c>
      <c r="U65" s="218" t="e">
        <f>IF(_xlfn.XLOOKUP(Dico2[[#This Row],[Nom du champ]],[1]!ARMad[Donnée],[1]!ARMad[Donnée],"",0,1)="","","X")</f>
        <v>#REF!</v>
      </c>
      <c r="V65" s="218" t="e">
        <f>IF(_xlfn.XLOOKUP(Dico2[[#This Row],[Nom du champ]],[1]!NotifPrev[Donnée],[1]!NotifPrev[Donnée],"",0,1)="","","X")</f>
        <v>#REF!</v>
      </c>
      <c r="W65" s="218" t="e">
        <f>IF(_xlfn.XLOOKUP(Dico2[[#This Row],[Nom du champ]],[1]!CRInfoSyndic[Donnée],[1]!CRInfoSyndic[Donnée],"",0,1)="","","X")</f>
        <v>#REF!</v>
      </c>
      <c r="X65" s="218" t="e">
        <f>IF(_xlfn.XLOOKUP(Dico2[[#This Row],[Nom du champ]],[1]!Addu[Donnée],[1]!Addu[Donnée],"",0,1)="","","X")</f>
        <v>#REF!</v>
      </c>
      <c r="Y65" s="218" t="e">
        <f>IF(_xlfn.XLOOKUP(Dico2[[#This Row],[Nom du champ]],[1]!CRAddu[Donnée],[1]!CRAddu[Donnée],"",0,1)="","","X")</f>
        <v>#REF!</v>
      </c>
      <c r="Z65" s="218" t="e">
        <f>IF(_xlfn.XLOOKUP(Dico2[[#This Row],[Nom du champ]],[1]!CmdAnn[Donnée],[1]!CmdAnn[Donnée],"",0,1)="","","X")</f>
        <v>#REF!</v>
      </c>
      <c r="AA65" s="218" t="e">
        <f>IF(_xlfn.XLOOKUP(Dico2[[#This Row],[Nom du champ]],[1]!CRAnnu[Donnée],[1]!CRAnnu[Donnée],"",0,1)="","","X")</f>
        <v>#REF!</v>
      </c>
    </row>
    <row r="66" spans="1:27">
      <c r="A66" s="226" t="s">
        <v>365</v>
      </c>
      <c r="B66" s="226" t="s">
        <v>330</v>
      </c>
      <c r="D66" s="218" t="e">
        <f>IF(_xlfn.XLOOKUP(Dico2[[#This Row],[Nom du champ]],[1]!IPE[Donnée],[1]!IPE[Donnée],"",0,1)="","","X")</f>
        <v>#REF!</v>
      </c>
      <c r="E66" s="218" t="e">
        <f>IF(_xlfn.XLOOKUP(Dico2[[#This Row],[Nom du champ]],[1]!CmdPB[Donnée],[1]!CmdPB[Donnée],"",0,1)="","","X")</f>
        <v>#REF!</v>
      </c>
      <c r="F66" s="218" t="e">
        <f>IF(_xlfn.XLOOKUP(Dico2[[#This Row],[Nom du champ]],[1]!ARcmdPB[Donnée],[1]!ARcmdPB[Donnée],"",0,1)="","","X")</f>
        <v>#REF!</v>
      </c>
      <c r="G66" s="218" t="e">
        <f>IF(_xlfn.XLOOKUP(Dico2[[#This Row],[Nom du champ]],[1]!CRcmdPB[Donnée],[1]!CRcmdPB[Donnée],"",0,1)="","","X")</f>
        <v>#REF!</v>
      </c>
      <c r="H66" s="218" t="e">
        <f>IF(_xlfn.XLOOKUP(Dico2[[#This Row],[Nom du champ]],[1]!AnnulationPB[Donnée],[1]!AnnulationPB[Donnée],"",0,1)="","","X")</f>
        <v>#REF!</v>
      </c>
      <c r="I66" s="218" t="e">
        <f>IF(_xlfn.XLOOKUP(Dico2[[#This Row],[Nom du champ]],[1]!ARannulationPB[Donnée],[1]!ARannulationPB[Donnée],"",0,1)="","","X")</f>
        <v>#REF!</v>
      </c>
      <c r="J66" s="218" t="e">
        <f>IF(_xlfn.XLOOKUP(Dico2[[#This Row],[Nom du champ]],[1]!CmdExtU[Donnée],[1]!CmdExtU[Donnée],"",0,1)="","","X")</f>
        <v>#REF!</v>
      </c>
      <c r="K66" s="218" t="e">
        <f>IF(_xlfn.XLOOKUP(Dico2[[#This Row],[Nom du champ]],[1]!ARCmdExtU[Donnée],[1]!ARCmdExtU[Donnée],"",0,1)="","","X")</f>
        <v>#REF!</v>
      </c>
      <c r="L66" s="218" t="e">
        <f>IF(_xlfn.XLOOKUP(Dico2[[#This Row],[Nom du champ]],[1]!CRCmdExtU[Donnée],[1]!CRCmdExtU[Donnée],"",0,1)="","","X")</f>
        <v>#REF!</v>
      </c>
      <c r="M66" s="218" t="e">
        <f>IF(_xlfn.XLOOKUP(Dico2[[#This Row],[Nom du champ]],[1]!CRMad[Donnée],[1]!CRMad[Donnée],"",0,1)="","","X")</f>
        <v>#REF!</v>
      </c>
      <c r="N66" s="218" t="e">
        <f>IF(_xlfn.XLOOKUP(Dico2[[#This Row],[Nom du champ]],[1]!DeltaIPE[Donnée],[1]!DeltaIPE[Donnée],"",0,1)="","","X")</f>
        <v>#REF!</v>
      </c>
      <c r="O66" s="218" t="e">
        <f>IF(_xlfn.XLOOKUP(Dico2[[#This Row],[Nom du champ]],[1]!HistoIPE[Donnée],[1]!HistoIPE[Donnée],"",0,1)="","","X")</f>
        <v>#REF!</v>
      </c>
      <c r="P66" s="218" t="e">
        <f>IF(_xlfn.XLOOKUP(Dico2[[#This Row],[Nom du champ]],[1]!CPN[Donnée],[1]!CPN[Donnée],"",0,1)="","","X")</f>
        <v>#REF!</v>
      </c>
      <c r="Q66" s="218" t="e">
        <f>IF(_xlfn.XLOOKUP(Dico2[[#This Row],[Nom du champ]],[1]!DeltaCPN[Donnée],[1]!DeltaCPN[Donnée],"",0,1)="","","X")</f>
        <v>#REF!</v>
      </c>
      <c r="R66" s="218" t="e">
        <f>IF(_xlfn.XLOOKUP(Dico2[[#This Row],[Nom du champ]],[1]!HistoCPN[Donnée],[1]!HistoCPN[Donnée],"",0,1)="","","X")</f>
        <v>#REF!</v>
      </c>
      <c r="S66" s="218" t="e">
        <f>IF(_xlfn.XLOOKUP(Dico2[[#This Row],[Nom du champ]],[1]!CmdinfoPM[Donnée],[1]!CmdinfoPM[Donnée],"",0,1)="","","X")</f>
        <v>#REF!</v>
      </c>
      <c r="T66" s="218" t="e">
        <f>IF(_xlfn.XLOOKUP(Dico2[[#This Row],[Nom du champ]],[1]!ARCmdInfoPM[Donnée],[1]!ARCmdInfoPM[Donnée],"",0,1)="","","X")</f>
        <v>#REF!</v>
      </c>
      <c r="U66" s="218" t="e">
        <f>IF(_xlfn.XLOOKUP(Dico2[[#This Row],[Nom du champ]],[1]!ARMad[Donnée],[1]!ARMad[Donnée],"",0,1)="","","X")</f>
        <v>#REF!</v>
      </c>
      <c r="V66" s="218" t="e">
        <f>IF(_xlfn.XLOOKUP(Dico2[[#This Row],[Nom du champ]],[1]!NotifPrev[Donnée],[1]!NotifPrev[Donnée],"",0,1)="","","X")</f>
        <v>#REF!</v>
      </c>
      <c r="W66" s="218" t="e">
        <f>IF(_xlfn.XLOOKUP(Dico2[[#This Row],[Nom du champ]],[1]!CRInfoSyndic[Donnée],[1]!CRInfoSyndic[Donnée],"",0,1)="","","X")</f>
        <v>#REF!</v>
      </c>
      <c r="X66" s="218" t="e">
        <f>IF(_xlfn.XLOOKUP(Dico2[[#This Row],[Nom du champ]],[1]!Addu[Donnée],[1]!Addu[Donnée],"",0,1)="","","X")</f>
        <v>#REF!</v>
      </c>
      <c r="Y66" s="218" t="e">
        <f>IF(_xlfn.XLOOKUP(Dico2[[#This Row],[Nom du champ]],[1]!CRAddu[Donnée],[1]!CRAddu[Donnée],"",0,1)="","","X")</f>
        <v>#REF!</v>
      </c>
      <c r="Z66" s="218" t="e">
        <f>IF(_xlfn.XLOOKUP(Dico2[[#This Row],[Nom du champ]],[1]!CmdAnn[Donnée],[1]!CmdAnn[Donnée],"",0,1)="","","X")</f>
        <v>#REF!</v>
      </c>
      <c r="AA66" s="218" t="e">
        <f>IF(_xlfn.XLOOKUP(Dico2[[#This Row],[Nom du champ]],[1]!CRAnnu[Donnée],[1]!CRAnnu[Donnée],"",0,1)="","","X")</f>
        <v>#REF!</v>
      </c>
    </row>
    <row r="67" spans="1:27" ht="13.2">
      <c r="A67" s="227" t="s">
        <v>594</v>
      </c>
      <c r="B67" s="228" t="s">
        <v>587</v>
      </c>
      <c r="D67" s="218" t="e">
        <f>IF(_xlfn.XLOOKUP(Dico2[[#This Row],[Nom du champ]],[1]!IPE[Donnée],[1]!IPE[Donnée],"",0,1)="","","X")</f>
        <v>#REF!</v>
      </c>
      <c r="E67" s="218" t="e">
        <f>IF(_xlfn.XLOOKUP(Dico2[[#This Row],[Nom du champ]],[1]!CmdPB[Donnée],[1]!CmdPB[Donnée],"",0,1)="","","X")</f>
        <v>#REF!</v>
      </c>
      <c r="F67" s="218" t="e">
        <f>IF(_xlfn.XLOOKUP(Dico2[[#This Row],[Nom du champ]],[1]!ARcmdPB[Donnée],[1]!ARcmdPB[Donnée],"",0,1)="","","X")</f>
        <v>#REF!</v>
      </c>
      <c r="G67" s="218" t="e">
        <f>IF(_xlfn.XLOOKUP(Dico2[[#This Row],[Nom du champ]],[1]!CRcmdPB[Donnée],[1]!CRcmdPB[Donnée],"",0,1)="","","X")</f>
        <v>#REF!</v>
      </c>
      <c r="H67" s="218" t="e">
        <f>IF(_xlfn.XLOOKUP(Dico2[[#This Row],[Nom du champ]],[1]!AnnulationPB[Donnée],[1]!AnnulationPB[Donnée],"",0,1)="","","X")</f>
        <v>#REF!</v>
      </c>
      <c r="I67" s="218" t="e">
        <f>IF(_xlfn.XLOOKUP(Dico2[[#This Row],[Nom du champ]],[1]!ARannulationPB[Donnée],[1]!ARannulationPB[Donnée],"",0,1)="","","X")</f>
        <v>#REF!</v>
      </c>
      <c r="J67" s="218" t="e">
        <f>IF(_xlfn.XLOOKUP(Dico2[[#This Row],[Nom du champ]],[1]!CmdExtU[Donnée],[1]!CmdExtU[Donnée],"",0,1)="","","X")</f>
        <v>#REF!</v>
      </c>
      <c r="K67" s="218" t="e">
        <f>IF(_xlfn.XLOOKUP(Dico2[[#This Row],[Nom du champ]],[1]!ARCmdExtU[Donnée],[1]!ARCmdExtU[Donnée],"",0,1)="","","X")</f>
        <v>#REF!</v>
      </c>
      <c r="L67" s="218" t="e">
        <f>IF(_xlfn.XLOOKUP(Dico2[[#This Row],[Nom du champ]],[1]!CRCmdExtU[Donnée],[1]!CRCmdExtU[Donnée],"",0,1)="","","X")</f>
        <v>#REF!</v>
      </c>
      <c r="M67" s="218" t="e">
        <f>IF(_xlfn.XLOOKUP(Dico2[[#This Row],[Nom du champ]],[1]!CRMad[Donnée],[1]!CRMad[Donnée],"",0,1)="","","X")</f>
        <v>#REF!</v>
      </c>
      <c r="N67" s="218" t="e">
        <f>IF(_xlfn.XLOOKUP(Dico2[[#This Row],[Nom du champ]],[1]!DeltaIPE[Donnée],[1]!DeltaIPE[Donnée],"",0,1)="","","X")</f>
        <v>#REF!</v>
      </c>
      <c r="O67" s="218" t="e">
        <f>IF(_xlfn.XLOOKUP(Dico2[[#This Row],[Nom du champ]],[1]!HistoIPE[Donnée],[1]!HistoIPE[Donnée],"",0,1)="","","X")</f>
        <v>#REF!</v>
      </c>
      <c r="P67" s="218" t="e">
        <f>IF(_xlfn.XLOOKUP(Dico2[[#This Row],[Nom du champ]],[1]!CPN[Donnée],[1]!CPN[Donnée],"",0,1)="","","X")</f>
        <v>#REF!</v>
      </c>
      <c r="Q67" s="218" t="e">
        <f>IF(_xlfn.XLOOKUP(Dico2[[#This Row],[Nom du champ]],[1]!DeltaCPN[Donnée],[1]!DeltaCPN[Donnée],"",0,1)="","","X")</f>
        <v>#REF!</v>
      </c>
      <c r="R67" s="218" t="e">
        <f>IF(_xlfn.XLOOKUP(Dico2[[#This Row],[Nom du champ]],[1]!HistoCPN[Donnée],[1]!HistoCPN[Donnée],"",0,1)="","","X")</f>
        <v>#REF!</v>
      </c>
      <c r="S67" s="218" t="e">
        <f>IF(_xlfn.XLOOKUP(Dico2[[#This Row],[Nom du champ]],[1]!CmdinfoPM[Donnée],[1]!CmdinfoPM[Donnée],"",0,1)="","","X")</f>
        <v>#REF!</v>
      </c>
      <c r="T67" s="218" t="e">
        <f>IF(_xlfn.XLOOKUP(Dico2[[#This Row],[Nom du champ]],[1]!ARCmdInfoPM[Donnée],[1]!ARCmdInfoPM[Donnée],"",0,1)="","","X")</f>
        <v>#REF!</v>
      </c>
      <c r="U67" s="218" t="e">
        <f>IF(_xlfn.XLOOKUP(Dico2[[#This Row],[Nom du champ]],[1]!ARMad[Donnée],[1]!ARMad[Donnée],"",0,1)="","","X")</f>
        <v>#REF!</v>
      </c>
      <c r="V67" s="218" t="e">
        <f>IF(_xlfn.XLOOKUP(Dico2[[#This Row],[Nom du champ]],[1]!NotifPrev[Donnée],[1]!NotifPrev[Donnée],"",0,1)="","","X")</f>
        <v>#REF!</v>
      </c>
      <c r="W67" s="218" t="e">
        <f>IF(_xlfn.XLOOKUP(Dico2[[#This Row],[Nom du champ]],[1]!CRInfoSyndic[Donnée],[1]!CRInfoSyndic[Donnée],"",0,1)="","","X")</f>
        <v>#REF!</v>
      </c>
      <c r="X67" s="218" t="e">
        <f>IF(_xlfn.XLOOKUP(Dico2[[#This Row],[Nom du champ]],[1]!Addu[Donnée],[1]!Addu[Donnée],"",0,1)="","","X")</f>
        <v>#REF!</v>
      </c>
      <c r="Y67" s="218" t="e">
        <f>IF(_xlfn.XLOOKUP(Dico2[[#This Row],[Nom du champ]],[1]!CRAddu[Donnée],[1]!CRAddu[Donnée],"",0,1)="","","X")</f>
        <v>#REF!</v>
      </c>
      <c r="Z67" s="218" t="e">
        <f>IF(_xlfn.XLOOKUP(Dico2[[#This Row],[Nom du champ]],[1]!CmdAnn[Donnée],[1]!CmdAnn[Donnée],"",0,1)="","","X")</f>
        <v>#REF!</v>
      </c>
      <c r="AA67" s="218" t="e">
        <f>IF(_xlfn.XLOOKUP(Dico2[[#This Row],[Nom du champ]],[1]!CRAnnu[Donnée],[1]!CRAnnu[Donnée],"",0,1)="","","X")</f>
        <v>#REF!</v>
      </c>
    </row>
    <row r="68" spans="1:27" ht="13.2">
      <c r="A68" s="229" t="s">
        <v>599</v>
      </c>
      <c r="B68" s="230" t="s">
        <v>587</v>
      </c>
      <c r="D68" s="218" t="e">
        <f>IF(_xlfn.XLOOKUP(Dico2[[#This Row],[Nom du champ]],[1]!IPE[Donnée],[1]!IPE[Donnée],"",0,1)="","","X")</f>
        <v>#REF!</v>
      </c>
      <c r="E68" s="218" t="e">
        <f>IF(_xlfn.XLOOKUP(Dico2[[#This Row],[Nom du champ]],[1]!CmdPB[Donnée],[1]!CmdPB[Donnée],"",0,1)="","","X")</f>
        <v>#REF!</v>
      </c>
      <c r="F68" s="218" t="e">
        <f>IF(_xlfn.XLOOKUP(Dico2[[#This Row],[Nom du champ]],[1]!ARcmdPB[Donnée],[1]!ARcmdPB[Donnée],"",0,1)="","","X")</f>
        <v>#REF!</v>
      </c>
      <c r="G68" s="218" t="e">
        <f>IF(_xlfn.XLOOKUP(Dico2[[#This Row],[Nom du champ]],[1]!CRcmdPB[Donnée],[1]!CRcmdPB[Donnée],"",0,1)="","","X")</f>
        <v>#REF!</v>
      </c>
      <c r="H68" s="218" t="e">
        <f>IF(_xlfn.XLOOKUP(Dico2[[#This Row],[Nom du champ]],[1]!AnnulationPB[Donnée],[1]!AnnulationPB[Donnée],"",0,1)="","","X")</f>
        <v>#REF!</v>
      </c>
      <c r="I68" s="218" t="e">
        <f>IF(_xlfn.XLOOKUP(Dico2[[#This Row],[Nom du champ]],[1]!ARannulationPB[Donnée],[1]!ARannulationPB[Donnée],"",0,1)="","","X")</f>
        <v>#REF!</v>
      </c>
      <c r="J68" s="218" t="e">
        <f>IF(_xlfn.XLOOKUP(Dico2[[#This Row],[Nom du champ]],[1]!CmdExtU[Donnée],[1]!CmdExtU[Donnée],"",0,1)="","","X")</f>
        <v>#REF!</v>
      </c>
      <c r="K68" s="218" t="e">
        <f>IF(_xlfn.XLOOKUP(Dico2[[#This Row],[Nom du champ]],[1]!ARCmdExtU[Donnée],[1]!ARCmdExtU[Donnée],"",0,1)="","","X")</f>
        <v>#REF!</v>
      </c>
      <c r="L68" s="218" t="e">
        <f>IF(_xlfn.XLOOKUP(Dico2[[#This Row],[Nom du champ]],[1]!CRCmdExtU[Donnée],[1]!CRCmdExtU[Donnée],"",0,1)="","","X")</f>
        <v>#REF!</v>
      </c>
      <c r="M68" s="218" t="e">
        <f>IF(_xlfn.XLOOKUP(Dico2[[#This Row],[Nom du champ]],[1]!CRMad[Donnée],[1]!CRMad[Donnée],"",0,1)="","","X")</f>
        <v>#REF!</v>
      </c>
      <c r="N68" s="218" t="e">
        <f>IF(_xlfn.XLOOKUP(Dico2[[#This Row],[Nom du champ]],[1]!DeltaIPE[Donnée],[1]!DeltaIPE[Donnée],"",0,1)="","","X")</f>
        <v>#REF!</v>
      </c>
      <c r="O68" s="218" t="e">
        <f>IF(_xlfn.XLOOKUP(Dico2[[#This Row],[Nom du champ]],[1]!HistoIPE[Donnée],[1]!HistoIPE[Donnée],"",0,1)="","","X")</f>
        <v>#REF!</v>
      </c>
      <c r="P68" s="218" t="e">
        <f>IF(_xlfn.XLOOKUP(Dico2[[#This Row],[Nom du champ]],[1]!CPN[Donnée],[1]!CPN[Donnée],"",0,1)="","","X")</f>
        <v>#REF!</v>
      </c>
      <c r="Q68" s="218" t="e">
        <f>IF(_xlfn.XLOOKUP(Dico2[[#This Row],[Nom du champ]],[1]!DeltaCPN[Donnée],[1]!DeltaCPN[Donnée],"",0,1)="","","X")</f>
        <v>#REF!</v>
      </c>
      <c r="R68" s="218" t="e">
        <f>IF(_xlfn.XLOOKUP(Dico2[[#This Row],[Nom du champ]],[1]!HistoCPN[Donnée],[1]!HistoCPN[Donnée],"",0,1)="","","X")</f>
        <v>#REF!</v>
      </c>
      <c r="S68" s="218" t="e">
        <f>IF(_xlfn.XLOOKUP(Dico2[[#This Row],[Nom du champ]],[1]!CmdinfoPM[Donnée],[1]!CmdinfoPM[Donnée],"",0,1)="","","X")</f>
        <v>#REF!</v>
      </c>
      <c r="T68" s="218" t="e">
        <f>IF(_xlfn.XLOOKUP(Dico2[[#This Row],[Nom du champ]],[1]!ARCmdInfoPM[Donnée],[1]!ARCmdInfoPM[Donnée],"",0,1)="","","X")</f>
        <v>#REF!</v>
      </c>
      <c r="U68" s="218" t="e">
        <f>IF(_xlfn.XLOOKUP(Dico2[[#This Row],[Nom du champ]],[1]!ARMad[Donnée],[1]!ARMad[Donnée],"",0,1)="","","X")</f>
        <v>#REF!</v>
      </c>
      <c r="V68" s="218" t="e">
        <f>IF(_xlfn.XLOOKUP(Dico2[[#This Row],[Nom du champ]],[1]!NotifPrev[Donnée],[1]!NotifPrev[Donnée],"",0,1)="","","X")</f>
        <v>#REF!</v>
      </c>
      <c r="W68" s="218" t="e">
        <f>IF(_xlfn.XLOOKUP(Dico2[[#This Row],[Nom du champ]],[1]!CRInfoSyndic[Donnée],[1]!CRInfoSyndic[Donnée],"",0,1)="","","X")</f>
        <v>#REF!</v>
      </c>
      <c r="X68" s="218" t="e">
        <f>IF(_xlfn.XLOOKUP(Dico2[[#This Row],[Nom du champ]],[1]!Addu[Donnée],[1]!Addu[Donnée],"",0,1)="","","X")</f>
        <v>#REF!</v>
      </c>
      <c r="Y68" s="218" t="e">
        <f>IF(_xlfn.XLOOKUP(Dico2[[#This Row],[Nom du champ]],[1]!CRAddu[Donnée],[1]!CRAddu[Donnée],"",0,1)="","","X")</f>
        <v>#REF!</v>
      </c>
      <c r="Z68" s="218" t="e">
        <f>IF(_xlfn.XLOOKUP(Dico2[[#This Row],[Nom du champ]],[1]!CmdAnn[Donnée],[1]!CmdAnn[Donnée],"",0,1)="","","X")</f>
        <v>#REF!</v>
      </c>
      <c r="AA68" s="218" t="e">
        <f>IF(_xlfn.XLOOKUP(Dico2[[#This Row],[Nom du champ]],[1]!CRAnnu[Donnée],[1]!CRAnnu[Donnée],"",0,1)="","","X")</f>
        <v>#REF!</v>
      </c>
    </row>
    <row r="69" spans="1:27">
      <c r="A69" s="273" t="s">
        <v>766</v>
      </c>
      <c r="B69" s="276" t="s">
        <v>49</v>
      </c>
      <c r="D69" s="218" t="e">
        <f>IF(_xlfn.XLOOKUP(Dico2[[#This Row],[Nom du champ]],[1]!IPE[Donnée],[1]!IPE[Donnée],"",0,1)="","","X")</f>
        <v>#REF!</v>
      </c>
      <c r="E69" s="218" t="e">
        <f>IF(_xlfn.XLOOKUP(Dico2[[#This Row],[Nom du champ]],[1]!CmdPB[Donnée],[1]!CmdPB[Donnée],"",0,1)="","","X")</f>
        <v>#REF!</v>
      </c>
      <c r="F69" s="218" t="e">
        <f>IF(_xlfn.XLOOKUP(Dico2[[#This Row],[Nom du champ]],[1]!ARcmdPB[Donnée],[1]!ARcmdPB[Donnée],"",0,1)="","","X")</f>
        <v>#REF!</v>
      </c>
      <c r="G69" s="218" t="e">
        <f>IF(_xlfn.XLOOKUP(Dico2[[#This Row],[Nom du champ]],[1]!CRcmdPB[Donnée],[1]!CRcmdPB[Donnée],"",0,1)="","","X")</f>
        <v>#REF!</v>
      </c>
      <c r="H69" s="218" t="e">
        <f>IF(_xlfn.XLOOKUP(Dico2[[#This Row],[Nom du champ]],[1]!AnnulationPB[Donnée],[1]!AnnulationPB[Donnée],"",0,1)="","","X")</f>
        <v>#REF!</v>
      </c>
      <c r="I69" s="218" t="e">
        <f>IF(_xlfn.XLOOKUP(Dico2[[#This Row],[Nom du champ]],[1]!ARannulationPB[Donnée],[1]!ARannulationPB[Donnée],"",0,1)="","","X")</f>
        <v>#REF!</v>
      </c>
      <c r="J69" s="218" t="e">
        <f>IF(_xlfn.XLOOKUP(Dico2[[#This Row],[Nom du champ]],[1]!CmdExtU[Donnée],[1]!CmdExtU[Donnée],"",0,1)="","","X")</f>
        <v>#REF!</v>
      </c>
      <c r="K69" s="218" t="e">
        <f>IF(_xlfn.XLOOKUP(Dico2[[#This Row],[Nom du champ]],[1]!ARCmdExtU[Donnée],[1]!ARCmdExtU[Donnée],"",0,1)="","","X")</f>
        <v>#REF!</v>
      </c>
      <c r="L69" s="218" t="e">
        <f>IF(_xlfn.XLOOKUP(Dico2[[#This Row],[Nom du champ]],[1]!CRCmdExtU[Donnée],[1]!CRCmdExtU[Donnée],"",0,1)="","","X")</f>
        <v>#REF!</v>
      </c>
      <c r="M69" s="218" t="e">
        <f>IF(_xlfn.XLOOKUP(Dico2[[#This Row],[Nom du champ]],[1]!CRMad[Donnée],[1]!CRMad[Donnée],"",0,1)="","","X")</f>
        <v>#REF!</v>
      </c>
      <c r="N69" s="218" t="e">
        <f>IF(_xlfn.XLOOKUP(Dico2[[#This Row],[Nom du champ]],[1]!DeltaIPE[Donnée],[1]!DeltaIPE[Donnée],"",0,1)="","","X")</f>
        <v>#REF!</v>
      </c>
      <c r="O69" s="218" t="e">
        <f>IF(_xlfn.XLOOKUP(Dico2[[#This Row],[Nom du champ]],[1]!HistoIPE[Donnée],[1]!HistoIPE[Donnée],"",0,1)="","","X")</f>
        <v>#REF!</v>
      </c>
      <c r="P69" s="218" t="e">
        <f>IF(_xlfn.XLOOKUP(Dico2[[#This Row],[Nom du champ]],[1]!CPN[Donnée],[1]!CPN[Donnée],"",0,1)="","","X")</f>
        <v>#REF!</v>
      </c>
      <c r="Q69" s="218" t="e">
        <f>IF(_xlfn.XLOOKUP(Dico2[[#This Row],[Nom du champ]],[1]!DeltaCPN[Donnée],[1]!DeltaCPN[Donnée],"",0,1)="","","X")</f>
        <v>#REF!</v>
      </c>
      <c r="R69" s="218" t="e">
        <f>IF(_xlfn.XLOOKUP(Dico2[[#This Row],[Nom du champ]],[1]!HistoCPN[Donnée],[1]!HistoCPN[Donnée],"",0,1)="","","X")</f>
        <v>#REF!</v>
      </c>
      <c r="S69" s="218" t="e">
        <f>IF(_xlfn.XLOOKUP(Dico2[[#This Row],[Nom du champ]],[1]!CmdinfoPM[Donnée],[1]!CmdinfoPM[Donnée],"",0,1)="","","X")</f>
        <v>#REF!</v>
      </c>
      <c r="T69" s="218" t="e">
        <f>IF(_xlfn.XLOOKUP(Dico2[[#This Row],[Nom du champ]],[1]!ARCmdInfoPM[Donnée],[1]!ARCmdInfoPM[Donnée],"",0,1)="","","X")</f>
        <v>#REF!</v>
      </c>
      <c r="U69" s="218" t="e">
        <f>IF(_xlfn.XLOOKUP(Dico2[[#This Row],[Nom du champ]],[1]!ARMad[Donnée],[1]!ARMad[Donnée],"",0,1)="","","X")</f>
        <v>#REF!</v>
      </c>
      <c r="V69" s="218" t="e">
        <f>IF(_xlfn.XLOOKUP(Dico2[[#This Row],[Nom du champ]],[1]!NotifPrev[Donnée],[1]!NotifPrev[Donnée],"",0,1)="","","X")</f>
        <v>#REF!</v>
      </c>
      <c r="W69" s="218" t="e">
        <f>IF(_xlfn.XLOOKUP(Dico2[[#This Row],[Nom du champ]],[1]!CRInfoSyndic[Donnée],[1]!CRInfoSyndic[Donnée],"",0,1)="","","X")</f>
        <v>#REF!</v>
      </c>
      <c r="X69" s="218" t="e">
        <f>IF(_xlfn.XLOOKUP(Dico2[[#This Row],[Nom du champ]],[1]!Addu[Donnée],[1]!Addu[Donnée],"",0,1)="","","X")</f>
        <v>#REF!</v>
      </c>
      <c r="Y69" s="218" t="e">
        <f>IF(_xlfn.XLOOKUP(Dico2[[#This Row],[Nom du champ]],[1]!CRAddu[Donnée],[1]!CRAddu[Donnée],"",0,1)="","","X")</f>
        <v>#REF!</v>
      </c>
      <c r="Z69" s="218" t="e">
        <f>IF(_xlfn.XLOOKUP(Dico2[[#This Row],[Nom du champ]],[1]!CmdAnn[Donnée],[1]!CmdAnn[Donnée],"",0,1)="","","X")</f>
        <v>#REF!</v>
      </c>
      <c r="AA69" s="218" t="e">
        <f>IF(_xlfn.XLOOKUP(Dico2[[#This Row],[Nom du champ]],[1]!CRAnnu[Donnée],[1]!CRAnnu[Donnée],"",0,1)="","","X")</f>
        <v>#REF!</v>
      </c>
    </row>
    <row r="70" spans="1:27">
      <c r="A70" s="211" t="s">
        <v>586</v>
      </c>
      <c r="B70" s="210" t="s">
        <v>587</v>
      </c>
      <c r="D70" s="218" t="e">
        <f>IF(_xlfn.XLOOKUP(Dico2[[#This Row],[Nom du champ]],[1]!IPE[Donnée],[1]!IPE[Donnée],"",0,1)="","","X")</f>
        <v>#REF!</v>
      </c>
      <c r="E70" s="218" t="e">
        <f>IF(_xlfn.XLOOKUP(Dico2[[#This Row],[Nom du champ]],[1]!CmdPB[Donnée],[1]!CmdPB[Donnée],"",0,1)="","","X")</f>
        <v>#REF!</v>
      </c>
      <c r="F70" s="218" t="e">
        <f>IF(_xlfn.XLOOKUP(Dico2[[#This Row],[Nom du champ]],[1]!ARcmdPB[Donnée],[1]!ARcmdPB[Donnée],"",0,1)="","","X")</f>
        <v>#REF!</v>
      </c>
      <c r="G70" s="218" t="e">
        <f>IF(_xlfn.XLOOKUP(Dico2[[#This Row],[Nom du champ]],[1]!CRcmdPB[Donnée],[1]!CRcmdPB[Donnée],"",0,1)="","","X")</f>
        <v>#REF!</v>
      </c>
      <c r="H70" s="218" t="e">
        <f>IF(_xlfn.XLOOKUP(Dico2[[#This Row],[Nom du champ]],[1]!AnnulationPB[Donnée],[1]!AnnulationPB[Donnée],"",0,1)="","","X")</f>
        <v>#REF!</v>
      </c>
      <c r="I70" s="218" t="e">
        <f>IF(_xlfn.XLOOKUP(Dico2[[#This Row],[Nom du champ]],[1]!ARannulationPB[Donnée],[1]!ARannulationPB[Donnée],"",0,1)="","","X")</f>
        <v>#REF!</v>
      </c>
      <c r="J70" s="218" t="e">
        <f>IF(_xlfn.XLOOKUP(Dico2[[#This Row],[Nom du champ]],[1]!CmdExtU[Donnée],[1]!CmdExtU[Donnée],"",0,1)="","","X")</f>
        <v>#REF!</v>
      </c>
      <c r="K70" s="218" t="e">
        <f>IF(_xlfn.XLOOKUP(Dico2[[#This Row],[Nom du champ]],[1]!ARCmdExtU[Donnée],[1]!ARCmdExtU[Donnée],"",0,1)="","","X")</f>
        <v>#REF!</v>
      </c>
      <c r="L70" s="218" t="e">
        <f>IF(_xlfn.XLOOKUP(Dico2[[#This Row],[Nom du champ]],[1]!CRCmdExtU[Donnée],[1]!CRCmdExtU[Donnée],"",0,1)="","","X")</f>
        <v>#REF!</v>
      </c>
      <c r="M70" s="218" t="e">
        <f>IF(_xlfn.XLOOKUP(Dico2[[#This Row],[Nom du champ]],[1]!CRMad[Donnée],[1]!CRMad[Donnée],"",0,1)="","","X")</f>
        <v>#REF!</v>
      </c>
      <c r="N70" s="218" t="e">
        <f>IF(_xlfn.XLOOKUP(Dico2[[#This Row],[Nom du champ]],[1]!DeltaIPE[Donnée],[1]!DeltaIPE[Donnée],"",0,1)="","","X")</f>
        <v>#REF!</v>
      </c>
      <c r="O70" s="218" t="e">
        <f>IF(_xlfn.XLOOKUP(Dico2[[#This Row],[Nom du champ]],[1]!HistoIPE[Donnée],[1]!HistoIPE[Donnée],"",0,1)="","","X")</f>
        <v>#REF!</v>
      </c>
      <c r="P70" s="218" t="e">
        <f>IF(_xlfn.XLOOKUP(Dico2[[#This Row],[Nom du champ]],[1]!CPN[Donnée],[1]!CPN[Donnée],"",0,1)="","","X")</f>
        <v>#REF!</v>
      </c>
      <c r="Q70" s="218" t="e">
        <f>IF(_xlfn.XLOOKUP(Dico2[[#This Row],[Nom du champ]],[1]!DeltaCPN[Donnée],[1]!DeltaCPN[Donnée],"",0,1)="","","X")</f>
        <v>#REF!</v>
      </c>
      <c r="R70" s="218" t="e">
        <f>IF(_xlfn.XLOOKUP(Dico2[[#This Row],[Nom du champ]],[1]!HistoCPN[Donnée],[1]!HistoCPN[Donnée],"",0,1)="","","X")</f>
        <v>#REF!</v>
      </c>
      <c r="S70" s="218" t="e">
        <f>IF(_xlfn.XLOOKUP(Dico2[[#This Row],[Nom du champ]],[1]!CmdinfoPM[Donnée],[1]!CmdinfoPM[Donnée],"",0,1)="","","X")</f>
        <v>#REF!</v>
      </c>
      <c r="T70" s="218" t="e">
        <f>IF(_xlfn.XLOOKUP(Dico2[[#This Row],[Nom du champ]],[1]!ARCmdInfoPM[Donnée],[1]!ARCmdInfoPM[Donnée],"",0,1)="","","X")</f>
        <v>#REF!</v>
      </c>
      <c r="U70" s="218" t="e">
        <f>IF(_xlfn.XLOOKUP(Dico2[[#This Row],[Nom du champ]],[1]!ARMad[Donnée],[1]!ARMad[Donnée],"",0,1)="","","X")</f>
        <v>#REF!</v>
      </c>
      <c r="V70" s="218" t="e">
        <f>IF(_xlfn.XLOOKUP(Dico2[[#This Row],[Nom du champ]],[1]!NotifPrev[Donnée],[1]!NotifPrev[Donnée],"",0,1)="","","X")</f>
        <v>#REF!</v>
      </c>
      <c r="W70" s="218" t="e">
        <f>IF(_xlfn.XLOOKUP(Dico2[[#This Row],[Nom du champ]],[1]!CRInfoSyndic[Donnée],[1]!CRInfoSyndic[Donnée],"",0,1)="","","X")</f>
        <v>#REF!</v>
      </c>
      <c r="X70" s="218" t="e">
        <f>IF(_xlfn.XLOOKUP(Dico2[[#This Row],[Nom du champ]],[1]!Addu[Donnée],[1]!Addu[Donnée],"",0,1)="","","X")</f>
        <v>#REF!</v>
      </c>
      <c r="Y70" s="218" t="e">
        <f>IF(_xlfn.XLOOKUP(Dico2[[#This Row],[Nom du champ]],[1]!CRAddu[Donnée],[1]!CRAddu[Donnée],"",0,1)="","","X")</f>
        <v>#REF!</v>
      </c>
      <c r="Z70" s="218" t="e">
        <f>IF(_xlfn.XLOOKUP(Dico2[[#This Row],[Nom du champ]],[1]!CmdAnn[Donnée],[1]!CmdAnn[Donnée],"",0,1)="","","X")</f>
        <v>#REF!</v>
      </c>
      <c r="AA70" s="218" t="e">
        <f>IF(_xlfn.XLOOKUP(Dico2[[#This Row],[Nom du champ]],[1]!CRAnnu[Donnée],[1]!CRAnnu[Donnée],"",0,1)="","","X")</f>
        <v>#REF!</v>
      </c>
    </row>
    <row r="71" spans="1:27">
      <c r="A71" s="211" t="s">
        <v>274</v>
      </c>
      <c r="B71" s="211" t="s">
        <v>49</v>
      </c>
      <c r="D71" s="218" t="e">
        <f>IF(_xlfn.XLOOKUP(Dico2[[#This Row],[Nom du champ]],[1]!IPE[Donnée],[1]!IPE[Donnée],"",0,1)="","","X")</f>
        <v>#REF!</v>
      </c>
      <c r="E71" s="218" t="e">
        <f>IF(_xlfn.XLOOKUP(Dico2[[#This Row],[Nom du champ]],[1]!CmdPB[Donnée],[1]!CmdPB[Donnée],"",0,1)="","","X")</f>
        <v>#REF!</v>
      </c>
      <c r="F71" s="218" t="e">
        <f>IF(_xlfn.XLOOKUP(Dico2[[#This Row],[Nom du champ]],[1]!ARcmdPB[Donnée],[1]!ARcmdPB[Donnée],"",0,1)="","","X")</f>
        <v>#REF!</v>
      </c>
      <c r="G71" s="218" t="e">
        <f>IF(_xlfn.XLOOKUP(Dico2[[#This Row],[Nom du champ]],[1]!CRcmdPB[Donnée],[1]!CRcmdPB[Donnée],"",0,1)="","","X")</f>
        <v>#REF!</v>
      </c>
      <c r="H71" s="218" t="e">
        <f>IF(_xlfn.XLOOKUP(Dico2[[#This Row],[Nom du champ]],[1]!AnnulationPB[Donnée],[1]!AnnulationPB[Donnée],"",0,1)="","","X")</f>
        <v>#REF!</v>
      </c>
      <c r="I71" s="218" t="e">
        <f>IF(_xlfn.XLOOKUP(Dico2[[#This Row],[Nom du champ]],[1]!ARannulationPB[Donnée],[1]!ARannulationPB[Donnée],"",0,1)="","","X")</f>
        <v>#REF!</v>
      </c>
      <c r="J71" s="218" t="e">
        <f>IF(_xlfn.XLOOKUP(Dico2[[#This Row],[Nom du champ]],[1]!CmdExtU[Donnée],[1]!CmdExtU[Donnée],"",0,1)="","","X")</f>
        <v>#REF!</v>
      </c>
      <c r="K71" s="218" t="e">
        <f>IF(_xlfn.XLOOKUP(Dico2[[#This Row],[Nom du champ]],[1]!ARCmdExtU[Donnée],[1]!ARCmdExtU[Donnée],"",0,1)="","","X")</f>
        <v>#REF!</v>
      </c>
      <c r="L71" s="218" t="e">
        <f>IF(_xlfn.XLOOKUP(Dico2[[#This Row],[Nom du champ]],[1]!CRCmdExtU[Donnée],[1]!CRCmdExtU[Donnée],"",0,1)="","","X")</f>
        <v>#REF!</v>
      </c>
      <c r="M71" s="218" t="e">
        <f>IF(_xlfn.XLOOKUP(Dico2[[#This Row],[Nom du champ]],[1]!CRMad[Donnée],[1]!CRMad[Donnée],"",0,1)="","","X")</f>
        <v>#REF!</v>
      </c>
      <c r="N71" s="218" t="e">
        <f>IF(_xlfn.XLOOKUP(Dico2[[#This Row],[Nom du champ]],[1]!DeltaIPE[Donnée],[1]!DeltaIPE[Donnée],"",0,1)="","","X")</f>
        <v>#REF!</v>
      </c>
      <c r="O71" s="218" t="e">
        <f>IF(_xlfn.XLOOKUP(Dico2[[#This Row],[Nom du champ]],[1]!HistoIPE[Donnée],[1]!HistoIPE[Donnée],"",0,1)="","","X")</f>
        <v>#REF!</v>
      </c>
      <c r="P71" s="218" t="e">
        <f>IF(_xlfn.XLOOKUP(Dico2[[#This Row],[Nom du champ]],[1]!CPN[Donnée],[1]!CPN[Donnée],"",0,1)="","","X")</f>
        <v>#REF!</v>
      </c>
      <c r="Q71" s="218" t="e">
        <f>IF(_xlfn.XLOOKUP(Dico2[[#This Row],[Nom du champ]],[1]!DeltaCPN[Donnée],[1]!DeltaCPN[Donnée],"",0,1)="","","X")</f>
        <v>#REF!</v>
      </c>
      <c r="R71" s="218" t="e">
        <f>IF(_xlfn.XLOOKUP(Dico2[[#This Row],[Nom du champ]],[1]!HistoCPN[Donnée],[1]!HistoCPN[Donnée],"",0,1)="","","X")</f>
        <v>#REF!</v>
      </c>
      <c r="S71" s="218" t="e">
        <f>IF(_xlfn.XLOOKUP(Dico2[[#This Row],[Nom du champ]],[1]!CmdinfoPM[Donnée],[1]!CmdinfoPM[Donnée],"",0,1)="","","X")</f>
        <v>#REF!</v>
      </c>
      <c r="T71" s="218" t="e">
        <f>IF(_xlfn.XLOOKUP(Dico2[[#This Row],[Nom du champ]],[1]!ARCmdInfoPM[Donnée],[1]!ARCmdInfoPM[Donnée],"",0,1)="","","X")</f>
        <v>#REF!</v>
      </c>
      <c r="U71" s="218" t="e">
        <f>IF(_xlfn.XLOOKUP(Dico2[[#This Row],[Nom du champ]],[1]!ARMad[Donnée],[1]!ARMad[Donnée],"",0,1)="","","X")</f>
        <v>#REF!</v>
      </c>
      <c r="V71" s="218" t="e">
        <f>IF(_xlfn.XLOOKUP(Dico2[[#This Row],[Nom du champ]],[1]!NotifPrev[Donnée],[1]!NotifPrev[Donnée],"",0,1)="","","X")</f>
        <v>#REF!</v>
      </c>
      <c r="W71" s="218" t="e">
        <f>IF(_xlfn.XLOOKUP(Dico2[[#This Row],[Nom du champ]],[1]!CRInfoSyndic[Donnée],[1]!CRInfoSyndic[Donnée],"",0,1)="","","X")</f>
        <v>#REF!</v>
      </c>
      <c r="X71" s="218" t="e">
        <f>IF(_xlfn.XLOOKUP(Dico2[[#This Row],[Nom du champ]],[1]!Addu[Donnée],[1]!Addu[Donnée],"",0,1)="","","X")</f>
        <v>#REF!</v>
      </c>
      <c r="Y71" s="218" t="e">
        <f>IF(_xlfn.XLOOKUP(Dico2[[#This Row],[Nom du champ]],[1]!CRAddu[Donnée],[1]!CRAddu[Donnée],"",0,1)="","","X")</f>
        <v>#REF!</v>
      </c>
      <c r="Z71" s="218" t="e">
        <f>IF(_xlfn.XLOOKUP(Dico2[[#This Row],[Nom du champ]],[1]!CmdAnn[Donnée],[1]!CmdAnn[Donnée],"",0,1)="","","X")</f>
        <v>#REF!</v>
      </c>
      <c r="AA71" s="218" t="e">
        <f>IF(_xlfn.XLOOKUP(Dico2[[#This Row],[Nom du champ]],[1]!CRAnnu[Donnée],[1]!CRAnnu[Donnée],"",0,1)="","","X")</f>
        <v>#REF!</v>
      </c>
    </row>
    <row r="72" spans="1:27">
      <c r="A72" s="211" t="s">
        <v>311</v>
      </c>
      <c r="B72" s="211" t="s">
        <v>49</v>
      </c>
      <c r="D72" s="218" t="e">
        <f>IF(_xlfn.XLOOKUP(Dico2[[#This Row],[Nom du champ]],[1]!IPE[Donnée],[1]!IPE[Donnée],"",0,1)="","","X")</f>
        <v>#REF!</v>
      </c>
      <c r="E72" s="218" t="e">
        <f>IF(_xlfn.XLOOKUP(Dico2[[#This Row],[Nom du champ]],[1]!CmdPB[Donnée],[1]!CmdPB[Donnée],"",0,1)="","","X")</f>
        <v>#REF!</v>
      </c>
      <c r="F72" s="218" t="e">
        <f>IF(_xlfn.XLOOKUP(Dico2[[#This Row],[Nom du champ]],[1]!ARcmdPB[Donnée],[1]!ARcmdPB[Donnée],"",0,1)="","","X")</f>
        <v>#REF!</v>
      </c>
      <c r="G72" s="218" t="e">
        <f>IF(_xlfn.XLOOKUP(Dico2[[#This Row],[Nom du champ]],[1]!CRcmdPB[Donnée],[1]!CRcmdPB[Donnée],"",0,1)="","","X")</f>
        <v>#REF!</v>
      </c>
      <c r="H72" s="218" t="e">
        <f>IF(_xlfn.XLOOKUP(Dico2[[#This Row],[Nom du champ]],[1]!AnnulationPB[Donnée],[1]!AnnulationPB[Donnée],"",0,1)="","","X")</f>
        <v>#REF!</v>
      </c>
      <c r="I72" s="218" t="e">
        <f>IF(_xlfn.XLOOKUP(Dico2[[#This Row],[Nom du champ]],[1]!ARannulationPB[Donnée],[1]!ARannulationPB[Donnée],"",0,1)="","","X")</f>
        <v>#REF!</v>
      </c>
      <c r="J72" s="218" t="e">
        <f>IF(_xlfn.XLOOKUP(Dico2[[#This Row],[Nom du champ]],[1]!CmdExtU[Donnée],[1]!CmdExtU[Donnée],"",0,1)="","","X")</f>
        <v>#REF!</v>
      </c>
      <c r="K72" s="218" t="e">
        <f>IF(_xlfn.XLOOKUP(Dico2[[#This Row],[Nom du champ]],[1]!ARCmdExtU[Donnée],[1]!ARCmdExtU[Donnée],"",0,1)="","","X")</f>
        <v>#REF!</v>
      </c>
      <c r="L72" s="218" t="e">
        <f>IF(_xlfn.XLOOKUP(Dico2[[#This Row],[Nom du champ]],[1]!CRCmdExtU[Donnée],[1]!CRCmdExtU[Donnée],"",0,1)="","","X")</f>
        <v>#REF!</v>
      </c>
      <c r="M72" s="218" t="e">
        <f>IF(_xlfn.XLOOKUP(Dico2[[#This Row],[Nom du champ]],[1]!CRMad[Donnée],[1]!CRMad[Donnée],"",0,1)="","","X")</f>
        <v>#REF!</v>
      </c>
      <c r="N72" s="218" t="e">
        <f>IF(_xlfn.XLOOKUP(Dico2[[#This Row],[Nom du champ]],[1]!DeltaIPE[Donnée],[1]!DeltaIPE[Donnée],"",0,1)="","","X")</f>
        <v>#REF!</v>
      </c>
      <c r="O72" s="218" t="e">
        <f>IF(_xlfn.XLOOKUP(Dico2[[#This Row],[Nom du champ]],[1]!HistoIPE[Donnée],[1]!HistoIPE[Donnée],"",0,1)="","","X")</f>
        <v>#REF!</v>
      </c>
      <c r="P72" s="218" t="e">
        <f>IF(_xlfn.XLOOKUP(Dico2[[#This Row],[Nom du champ]],[1]!CPN[Donnée],[1]!CPN[Donnée],"",0,1)="","","X")</f>
        <v>#REF!</v>
      </c>
      <c r="Q72" s="218" t="e">
        <f>IF(_xlfn.XLOOKUP(Dico2[[#This Row],[Nom du champ]],[1]!DeltaCPN[Donnée],[1]!DeltaCPN[Donnée],"",0,1)="","","X")</f>
        <v>#REF!</v>
      </c>
      <c r="R72" s="218" t="e">
        <f>IF(_xlfn.XLOOKUP(Dico2[[#This Row],[Nom du champ]],[1]!HistoCPN[Donnée],[1]!HistoCPN[Donnée],"",0,1)="","","X")</f>
        <v>#REF!</v>
      </c>
      <c r="S72" s="218" t="e">
        <f>IF(_xlfn.XLOOKUP(Dico2[[#This Row],[Nom du champ]],[1]!CmdinfoPM[Donnée],[1]!CmdinfoPM[Donnée],"",0,1)="","","X")</f>
        <v>#REF!</v>
      </c>
      <c r="T72" s="218" t="e">
        <f>IF(_xlfn.XLOOKUP(Dico2[[#This Row],[Nom du champ]],[1]!ARCmdInfoPM[Donnée],[1]!ARCmdInfoPM[Donnée],"",0,1)="","","X")</f>
        <v>#REF!</v>
      </c>
      <c r="U72" s="218" t="e">
        <f>IF(_xlfn.XLOOKUP(Dico2[[#This Row],[Nom du champ]],[1]!ARMad[Donnée],[1]!ARMad[Donnée],"",0,1)="","","X")</f>
        <v>#REF!</v>
      </c>
      <c r="V72" s="218" t="e">
        <f>IF(_xlfn.XLOOKUP(Dico2[[#This Row],[Nom du champ]],[1]!NotifPrev[Donnée],[1]!NotifPrev[Donnée],"",0,1)="","","X")</f>
        <v>#REF!</v>
      </c>
      <c r="W72" s="218" t="e">
        <f>IF(_xlfn.XLOOKUP(Dico2[[#This Row],[Nom du champ]],[1]!CRInfoSyndic[Donnée],[1]!CRInfoSyndic[Donnée],"",0,1)="","","X")</f>
        <v>#REF!</v>
      </c>
      <c r="X72" s="218" t="e">
        <f>IF(_xlfn.XLOOKUP(Dico2[[#This Row],[Nom du champ]],[1]!Addu[Donnée],[1]!Addu[Donnée],"",0,1)="","","X")</f>
        <v>#REF!</v>
      </c>
      <c r="Y72" s="218" t="e">
        <f>IF(_xlfn.XLOOKUP(Dico2[[#This Row],[Nom du champ]],[1]!CRAddu[Donnée],[1]!CRAddu[Donnée],"",0,1)="","","X")</f>
        <v>#REF!</v>
      </c>
      <c r="Z72" s="218" t="e">
        <f>IF(_xlfn.XLOOKUP(Dico2[[#This Row],[Nom du champ]],[1]!CmdAnn[Donnée],[1]!CmdAnn[Donnée],"",0,1)="","","X")</f>
        <v>#REF!</v>
      </c>
      <c r="AA72" s="218" t="e">
        <f>IF(_xlfn.XLOOKUP(Dico2[[#This Row],[Nom du champ]],[1]!CRAnnu[Donnée],[1]!CRAnnu[Donnée],"",0,1)="","","X")</f>
        <v>#REF!</v>
      </c>
    </row>
    <row r="73" spans="1:27">
      <c r="A73" s="221" t="s">
        <v>152</v>
      </c>
      <c r="B73" s="221" t="s">
        <v>49</v>
      </c>
      <c r="D73" s="218" t="e">
        <f>IF(_xlfn.XLOOKUP(Dico2[[#This Row],[Nom du champ]],[1]!IPE[Donnée],[1]!IPE[Donnée],"",0,1)="","","X")</f>
        <v>#REF!</v>
      </c>
      <c r="E73" s="218" t="e">
        <f>IF(_xlfn.XLOOKUP(Dico2[[#This Row],[Nom du champ]],[1]!CmdPB[Donnée],[1]!CmdPB[Donnée],"",0,1)="","","X")</f>
        <v>#REF!</v>
      </c>
      <c r="F73" s="218" t="e">
        <f>IF(_xlfn.XLOOKUP(Dico2[[#This Row],[Nom du champ]],[1]!ARcmdPB[Donnée],[1]!ARcmdPB[Donnée],"",0,1)="","","X")</f>
        <v>#REF!</v>
      </c>
      <c r="G73" s="218" t="e">
        <f>IF(_xlfn.XLOOKUP(Dico2[[#This Row],[Nom du champ]],[1]!CRcmdPB[Donnée],[1]!CRcmdPB[Donnée],"",0,1)="","","X")</f>
        <v>#REF!</v>
      </c>
      <c r="H73" s="218" t="e">
        <f>IF(_xlfn.XLOOKUP(Dico2[[#This Row],[Nom du champ]],[1]!AnnulationPB[Donnée],[1]!AnnulationPB[Donnée],"",0,1)="","","X")</f>
        <v>#REF!</v>
      </c>
      <c r="I73" s="218" t="e">
        <f>IF(_xlfn.XLOOKUP(Dico2[[#This Row],[Nom du champ]],[1]!ARannulationPB[Donnée],[1]!ARannulationPB[Donnée],"",0,1)="","","X")</f>
        <v>#REF!</v>
      </c>
      <c r="J73" s="218" t="e">
        <f>IF(_xlfn.XLOOKUP(Dico2[[#This Row],[Nom du champ]],[1]!CmdExtU[Donnée],[1]!CmdExtU[Donnée],"",0,1)="","","X")</f>
        <v>#REF!</v>
      </c>
      <c r="K73" s="218" t="e">
        <f>IF(_xlfn.XLOOKUP(Dico2[[#This Row],[Nom du champ]],[1]!ARCmdExtU[Donnée],[1]!ARCmdExtU[Donnée],"",0,1)="","","X")</f>
        <v>#REF!</v>
      </c>
      <c r="L73" s="218" t="e">
        <f>IF(_xlfn.XLOOKUP(Dico2[[#This Row],[Nom du champ]],[1]!CRCmdExtU[Donnée],[1]!CRCmdExtU[Donnée],"",0,1)="","","X")</f>
        <v>#REF!</v>
      </c>
      <c r="M73" s="218" t="e">
        <f>IF(_xlfn.XLOOKUP(Dico2[[#This Row],[Nom du champ]],[1]!CRMad[Donnée],[1]!CRMad[Donnée],"",0,1)="","","X")</f>
        <v>#REF!</v>
      </c>
      <c r="N73" s="218" t="e">
        <f>IF(_xlfn.XLOOKUP(Dico2[[#This Row],[Nom du champ]],[1]!DeltaIPE[Donnée],[1]!DeltaIPE[Donnée],"",0,1)="","","X")</f>
        <v>#REF!</v>
      </c>
      <c r="O73" s="218" t="e">
        <f>IF(_xlfn.XLOOKUP(Dico2[[#This Row],[Nom du champ]],[1]!HistoIPE[Donnée],[1]!HistoIPE[Donnée],"",0,1)="","","X")</f>
        <v>#REF!</v>
      </c>
      <c r="P73" s="218" t="e">
        <f>IF(_xlfn.XLOOKUP(Dico2[[#This Row],[Nom du champ]],[1]!CPN[Donnée],[1]!CPN[Donnée],"",0,1)="","","X")</f>
        <v>#REF!</v>
      </c>
      <c r="Q73" s="218" t="e">
        <f>IF(_xlfn.XLOOKUP(Dico2[[#This Row],[Nom du champ]],[1]!DeltaCPN[Donnée],[1]!DeltaCPN[Donnée],"",0,1)="","","X")</f>
        <v>#REF!</v>
      </c>
      <c r="R73" s="218" t="e">
        <f>IF(_xlfn.XLOOKUP(Dico2[[#This Row],[Nom du champ]],[1]!HistoCPN[Donnée],[1]!HistoCPN[Donnée],"",0,1)="","","X")</f>
        <v>#REF!</v>
      </c>
      <c r="S73" s="218" t="e">
        <f>IF(_xlfn.XLOOKUP(Dico2[[#This Row],[Nom du champ]],[1]!CmdinfoPM[Donnée],[1]!CmdinfoPM[Donnée],"",0,1)="","","X")</f>
        <v>#REF!</v>
      </c>
      <c r="T73" s="218" t="e">
        <f>IF(_xlfn.XLOOKUP(Dico2[[#This Row],[Nom du champ]],[1]!ARCmdInfoPM[Donnée],[1]!ARCmdInfoPM[Donnée],"",0,1)="","","X")</f>
        <v>#REF!</v>
      </c>
      <c r="U73" s="218" t="e">
        <f>IF(_xlfn.XLOOKUP(Dico2[[#This Row],[Nom du champ]],[1]!ARMad[Donnée],[1]!ARMad[Donnée],"",0,1)="","","X")</f>
        <v>#REF!</v>
      </c>
      <c r="V73" s="218" t="e">
        <f>IF(_xlfn.XLOOKUP(Dico2[[#This Row],[Nom du champ]],[1]!NotifPrev[Donnée],[1]!NotifPrev[Donnée],"",0,1)="","","X")</f>
        <v>#REF!</v>
      </c>
      <c r="W73" s="218" t="e">
        <f>IF(_xlfn.XLOOKUP(Dico2[[#This Row],[Nom du champ]],[1]!CRInfoSyndic[Donnée],[1]!CRInfoSyndic[Donnée],"",0,1)="","","X")</f>
        <v>#REF!</v>
      </c>
      <c r="X73" s="218" t="e">
        <f>IF(_xlfn.XLOOKUP(Dico2[[#This Row],[Nom du champ]],[1]!Addu[Donnée],[1]!Addu[Donnée],"",0,1)="","","X")</f>
        <v>#REF!</v>
      </c>
      <c r="Y73" s="218" t="e">
        <f>IF(_xlfn.XLOOKUP(Dico2[[#This Row],[Nom du champ]],[1]!CRAddu[Donnée],[1]!CRAddu[Donnée],"",0,1)="","","X")</f>
        <v>#REF!</v>
      </c>
      <c r="Z73" s="218" t="e">
        <f>IF(_xlfn.XLOOKUP(Dico2[[#This Row],[Nom du champ]],[1]!CmdAnn[Donnée],[1]!CmdAnn[Donnée],"",0,1)="","","X")</f>
        <v>#REF!</v>
      </c>
      <c r="AA73" s="218" t="e">
        <f>IF(_xlfn.XLOOKUP(Dico2[[#This Row],[Nom du champ]],[1]!CRAnnu[Donnée],[1]!CRAnnu[Donnée],"",0,1)="","","X")</f>
        <v>#REF!</v>
      </c>
    </row>
    <row r="74" spans="1:27">
      <c r="A74" s="209" t="s">
        <v>764</v>
      </c>
      <c r="B74" s="209" t="s">
        <v>49</v>
      </c>
      <c r="D74" s="218" t="e">
        <f>IF(_xlfn.XLOOKUP(Dico2[[#This Row],[Nom du champ]],[1]!IPE[Donnée],[1]!IPE[Donnée],"",0,1)="","","X")</f>
        <v>#REF!</v>
      </c>
      <c r="E74" s="218" t="e">
        <f>IF(_xlfn.XLOOKUP(Dico2[[#This Row],[Nom du champ]],[1]!CmdPB[Donnée],[1]!CmdPB[Donnée],"",0,1)="","","X")</f>
        <v>#REF!</v>
      </c>
      <c r="F74" s="218" t="e">
        <f>IF(_xlfn.XLOOKUP(Dico2[[#This Row],[Nom du champ]],[1]!ARcmdPB[Donnée],[1]!ARcmdPB[Donnée],"",0,1)="","","X")</f>
        <v>#REF!</v>
      </c>
      <c r="G74" s="218" t="e">
        <f>IF(_xlfn.XLOOKUP(Dico2[[#This Row],[Nom du champ]],[1]!CRcmdPB[Donnée],[1]!CRcmdPB[Donnée],"",0,1)="","","X")</f>
        <v>#REF!</v>
      </c>
      <c r="H74" s="218" t="e">
        <f>IF(_xlfn.XLOOKUP(Dico2[[#This Row],[Nom du champ]],[1]!AnnulationPB[Donnée],[1]!AnnulationPB[Donnée],"",0,1)="","","X")</f>
        <v>#REF!</v>
      </c>
      <c r="I74" s="218" t="e">
        <f>IF(_xlfn.XLOOKUP(Dico2[[#This Row],[Nom du champ]],[1]!ARannulationPB[Donnée],[1]!ARannulationPB[Donnée],"",0,1)="","","X")</f>
        <v>#REF!</v>
      </c>
      <c r="J74" s="218" t="e">
        <f>IF(_xlfn.XLOOKUP(Dico2[[#This Row],[Nom du champ]],[1]!CmdExtU[Donnée],[1]!CmdExtU[Donnée],"",0,1)="","","X")</f>
        <v>#REF!</v>
      </c>
      <c r="K74" s="218" t="e">
        <f>IF(_xlfn.XLOOKUP(Dico2[[#This Row],[Nom du champ]],[1]!ARCmdExtU[Donnée],[1]!ARCmdExtU[Donnée],"",0,1)="","","X")</f>
        <v>#REF!</v>
      </c>
      <c r="L74" s="218" t="e">
        <f>IF(_xlfn.XLOOKUP(Dico2[[#This Row],[Nom du champ]],[1]!CRCmdExtU[Donnée],[1]!CRCmdExtU[Donnée],"",0,1)="","","X")</f>
        <v>#REF!</v>
      </c>
      <c r="M74" s="218" t="e">
        <f>IF(_xlfn.XLOOKUP(Dico2[[#This Row],[Nom du champ]],[1]!CRMad[Donnée],[1]!CRMad[Donnée],"",0,1)="","","X")</f>
        <v>#REF!</v>
      </c>
      <c r="N74" s="218" t="e">
        <f>IF(_xlfn.XLOOKUP(Dico2[[#This Row],[Nom du champ]],[1]!DeltaIPE[Donnée],[1]!DeltaIPE[Donnée],"",0,1)="","","X")</f>
        <v>#REF!</v>
      </c>
      <c r="O74" s="218" t="e">
        <f>IF(_xlfn.XLOOKUP(Dico2[[#This Row],[Nom du champ]],[1]!HistoIPE[Donnée],[1]!HistoIPE[Donnée],"",0,1)="","","X")</f>
        <v>#REF!</v>
      </c>
      <c r="P74" s="218" t="e">
        <f>IF(_xlfn.XLOOKUP(Dico2[[#This Row],[Nom du champ]],[1]!CPN[Donnée],[1]!CPN[Donnée],"",0,1)="","","X")</f>
        <v>#REF!</v>
      </c>
      <c r="Q74" s="218" t="e">
        <f>IF(_xlfn.XLOOKUP(Dico2[[#This Row],[Nom du champ]],[1]!DeltaCPN[Donnée],[1]!DeltaCPN[Donnée],"",0,1)="","","X")</f>
        <v>#REF!</v>
      </c>
      <c r="R74" s="218" t="e">
        <f>IF(_xlfn.XLOOKUP(Dico2[[#This Row],[Nom du champ]],[1]!HistoCPN[Donnée],[1]!HistoCPN[Donnée],"",0,1)="","","X")</f>
        <v>#REF!</v>
      </c>
      <c r="S74" s="218" t="e">
        <f>IF(_xlfn.XLOOKUP(Dico2[[#This Row],[Nom du champ]],[1]!CmdinfoPM[Donnée],[1]!CmdinfoPM[Donnée],"",0,1)="","","X")</f>
        <v>#REF!</v>
      </c>
      <c r="T74" s="218" t="e">
        <f>IF(_xlfn.XLOOKUP(Dico2[[#This Row],[Nom du champ]],[1]!ARCmdInfoPM[Donnée],[1]!ARCmdInfoPM[Donnée],"",0,1)="","","X")</f>
        <v>#REF!</v>
      </c>
      <c r="U74" s="218" t="e">
        <f>IF(_xlfn.XLOOKUP(Dico2[[#This Row],[Nom du champ]],[1]!ARMad[Donnée],[1]!ARMad[Donnée],"",0,1)="","","X")</f>
        <v>#REF!</v>
      </c>
      <c r="V74" s="218" t="e">
        <f>IF(_xlfn.XLOOKUP(Dico2[[#This Row],[Nom du champ]],[1]!NotifPrev[Donnée],[1]!NotifPrev[Donnée],"",0,1)="","","X")</f>
        <v>#REF!</v>
      </c>
      <c r="W74" s="218" t="e">
        <f>IF(_xlfn.XLOOKUP(Dico2[[#This Row],[Nom du champ]],[1]!CRInfoSyndic[Donnée],[1]!CRInfoSyndic[Donnée],"",0,1)="","","X")</f>
        <v>#REF!</v>
      </c>
      <c r="X74" s="218" t="e">
        <f>IF(_xlfn.XLOOKUP(Dico2[[#This Row],[Nom du champ]],[1]!Addu[Donnée],[1]!Addu[Donnée],"",0,1)="","","X")</f>
        <v>#REF!</v>
      </c>
      <c r="Y74" s="218" t="e">
        <f>IF(_xlfn.XLOOKUP(Dico2[[#This Row],[Nom du champ]],[1]!CRAddu[Donnée],[1]!CRAddu[Donnée],"",0,1)="","","X")</f>
        <v>#REF!</v>
      </c>
      <c r="Z74" s="218" t="e">
        <f>IF(_xlfn.XLOOKUP(Dico2[[#This Row],[Nom du champ]],[1]!CmdAnn[Donnée],[1]!CmdAnn[Donnée],"",0,1)="","","X")</f>
        <v>#REF!</v>
      </c>
      <c r="AA74" s="218" t="e">
        <f>IF(_xlfn.XLOOKUP(Dico2[[#This Row],[Nom du champ]],[1]!CRAnnu[Donnée],[1]!CRAnnu[Donnée],"",0,1)="","","X")</f>
        <v>#REF!</v>
      </c>
    </row>
    <row r="75" spans="1:27">
      <c r="A75" s="211" t="s">
        <v>572</v>
      </c>
      <c r="B75" s="210"/>
      <c r="D75" s="218" t="e">
        <f>IF(_xlfn.XLOOKUP(Dico2[[#This Row],[Nom du champ]],[1]!IPE[Donnée],[1]!IPE[Donnée],"",0,1)="","","X")</f>
        <v>#REF!</v>
      </c>
      <c r="E75" s="218" t="e">
        <f>IF(_xlfn.XLOOKUP(Dico2[[#This Row],[Nom du champ]],[1]!CmdPB[Donnée],[1]!CmdPB[Donnée],"",0,1)="","","X")</f>
        <v>#REF!</v>
      </c>
      <c r="F75" s="218" t="e">
        <f>IF(_xlfn.XLOOKUP(Dico2[[#This Row],[Nom du champ]],[1]!ARcmdPB[Donnée],[1]!ARcmdPB[Donnée],"",0,1)="","","X")</f>
        <v>#REF!</v>
      </c>
      <c r="G75" s="218" t="e">
        <f>IF(_xlfn.XLOOKUP(Dico2[[#This Row],[Nom du champ]],[1]!CRcmdPB[Donnée],[1]!CRcmdPB[Donnée],"",0,1)="","","X")</f>
        <v>#REF!</v>
      </c>
      <c r="H75" s="218" t="e">
        <f>IF(_xlfn.XLOOKUP(Dico2[[#This Row],[Nom du champ]],[1]!AnnulationPB[Donnée],[1]!AnnulationPB[Donnée],"",0,1)="","","X")</f>
        <v>#REF!</v>
      </c>
      <c r="I75" s="218" t="e">
        <f>IF(_xlfn.XLOOKUP(Dico2[[#This Row],[Nom du champ]],[1]!ARannulationPB[Donnée],[1]!ARannulationPB[Donnée],"",0,1)="","","X")</f>
        <v>#REF!</v>
      </c>
      <c r="J75" s="218" t="e">
        <f>IF(_xlfn.XLOOKUP(Dico2[[#This Row],[Nom du champ]],[1]!CmdExtU[Donnée],[1]!CmdExtU[Donnée],"",0,1)="","","X")</f>
        <v>#REF!</v>
      </c>
      <c r="K75" s="218" t="e">
        <f>IF(_xlfn.XLOOKUP(Dico2[[#This Row],[Nom du champ]],[1]!ARCmdExtU[Donnée],[1]!ARCmdExtU[Donnée],"",0,1)="","","X")</f>
        <v>#REF!</v>
      </c>
      <c r="L75" s="218" t="e">
        <f>IF(_xlfn.XLOOKUP(Dico2[[#This Row],[Nom du champ]],[1]!CRCmdExtU[Donnée],[1]!CRCmdExtU[Donnée],"",0,1)="","","X")</f>
        <v>#REF!</v>
      </c>
      <c r="M75" s="218" t="e">
        <f>IF(_xlfn.XLOOKUP(Dico2[[#This Row],[Nom du champ]],[1]!CRMad[Donnée],[1]!CRMad[Donnée],"",0,1)="","","X")</f>
        <v>#REF!</v>
      </c>
      <c r="N75" s="218" t="e">
        <f>IF(_xlfn.XLOOKUP(Dico2[[#This Row],[Nom du champ]],[1]!DeltaIPE[Donnée],[1]!DeltaIPE[Donnée],"",0,1)="","","X")</f>
        <v>#REF!</v>
      </c>
      <c r="O75" s="218" t="e">
        <f>IF(_xlfn.XLOOKUP(Dico2[[#This Row],[Nom du champ]],[1]!HistoIPE[Donnée],[1]!HistoIPE[Donnée],"",0,1)="","","X")</f>
        <v>#REF!</v>
      </c>
      <c r="P75" s="218" t="e">
        <f>IF(_xlfn.XLOOKUP(Dico2[[#This Row],[Nom du champ]],[1]!CPN[Donnée],[1]!CPN[Donnée],"",0,1)="","","X")</f>
        <v>#REF!</v>
      </c>
      <c r="Q75" s="218" t="e">
        <f>IF(_xlfn.XLOOKUP(Dico2[[#This Row],[Nom du champ]],[1]!DeltaCPN[Donnée],[1]!DeltaCPN[Donnée],"",0,1)="","","X")</f>
        <v>#REF!</v>
      </c>
      <c r="R75" s="218" t="e">
        <f>IF(_xlfn.XLOOKUP(Dico2[[#This Row],[Nom du champ]],[1]!HistoCPN[Donnée],[1]!HistoCPN[Donnée],"",0,1)="","","X")</f>
        <v>#REF!</v>
      </c>
      <c r="S75" s="218" t="e">
        <f>IF(_xlfn.XLOOKUP(Dico2[[#This Row],[Nom du champ]],[1]!CmdinfoPM[Donnée],[1]!CmdinfoPM[Donnée],"",0,1)="","","X")</f>
        <v>#REF!</v>
      </c>
      <c r="T75" s="218" t="e">
        <f>IF(_xlfn.XLOOKUP(Dico2[[#This Row],[Nom du champ]],[1]!ARCmdInfoPM[Donnée],[1]!ARCmdInfoPM[Donnée],"",0,1)="","","X")</f>
        <v>#REF!</v>
      </c>
      <c r="U75" s="218" t="e">
        <f>IF(_xlfn.XLOOKUP(Dico2[[#This Row],[Nom du champ]],[1]!ARMad[Donnée],[1]!ARMad[Donnée],"",0,1)="","","X")</f>
        <v>#REF!</v>
      </c>
      <c r="V75" s="218" t="e">
        <f>IF(_xlfn.XLOOKUP(Dico2[[#This Row],[Nom du champ]],[1]!NotifPrev[Donnée],[1]!NotifPrev[Donnée],"",0,1)="","","X")</f>
        <v>#REF!</v>
      </c>
      <c r="W75" s="218" t="e">
        <f>IF(_xlfn.XLOOKUP(Dico2[[#This Row],[Nom du champ]],[1]!CRInfoSyndic[Donnée],[1]!CRInfoSyndic[Donnée],"",0,1)="","","X")</f>
        <v>#REF!</v>
      </c>
      <c r="X75" s="218" t="e">
        <f>IF(_xlfn.XLOOKUP(Dico2[[#This Row],[Nom du champ]],[1]!Addu[Donnée],[1]!Addu[Donnée],"",0,1)="","","X")</f>
        <v>#REF!</v>
      </c>
      <c r="Y75" s="218" t="e">
        <f>IF(_xlfn.XLOOKUP(Dico2[[#This Row],[Nom du champ]],[1]!CRAddu[Donnée],[1]!CRAddu[Donnée],"",0,1)="","","X")</f>
        <v>#REF!</v>
      </c>
      <c r="Z75" s="218" t="e">
        <f>IF(_xlfn.XLOOKUP(Dico2[[#This Row],[Nom du champ]],[1]!CmdAnn[Donnée],[1]!CmdAnn[Donnée],"",0,1)="","","X")</f>
        <v>#REF!</v>
      </c>
      <c r="AA75" s="218" t="e">
        <f>IF(_xlfn.XLOOKUP(Dico2[[#This Row],[Nom du champ]],[1]!CRAnnu[Donnée],[1]!CRAnnu[Donnée],"",0,1)="","","X")</f>
        <v>#REF!</v>
      </c>
    </row>
    <row r="76" spans="1:27">
      <c r="A76" s="211" t="s">
        <v>260</v>
      </c>
      <c r="B76" s="211" t="s">
        <v>49</v>
      </c>
      <c r="D76" s="218" t="e">
        <f>IF(_xlfn.XLOOKUP(Dico2[[#This Row],[Nom du champ]],[1]!IPE[Donnée],[1]!IPE[Donnée],"",0,1)="","","X")</f>
        <v>#REF!</v>
      </c>
      <c r="E76" s="218" t="e">
        <f>IF(_xlfn.XLOOKUP(Dico2[[#This Row],[Nom du champ]],[1]!CmdPB[Donnée],[1]!CmdPB[Donnée],"",0,1)="","","X")</f>
        <v>#REF!</v>
      </c>
      <c r="F76" s="218" t="e">
        <f>IF(_xlfn.XLOOKUP(Dico2[[#This Row],[Nom du champ]],[1]!ARcmdPB[Donnée],[1]!ARcmdPB[Donnée],"",0,1)="","","X")</f>
        <v>#REF!</v>
      </c>
      <c r="G76" s="218" t="e">
        <f>IF(_xlfn.XLOOKUP(Dico2[[#This Row],[Nom du champ]],[1]!CRcmdPB[Donnée],[1]!CRcmdPB[Donnée],"",0,1)="","","X")</f>
        <v>#REF!</v>
      </c>
      <c r="H76" s="218" t="e">
        <f>IF(_xlfn.XLOOKUP(Dico2[[#This Row],[Nom du champ]],[1]!AnnulationPB[Donnée],[1]!AnnulationPB[Donnée],"",0,1)="","","X")</f>
        <v>#REF!</v>
      </c>
      <c r="I76" s="218" t="e">
        <f>IF(_xlfn.XLOOKUP(Dico2[[#This Row],[Nom du champ]],[1]!ARannulationPB[Donnée],[1]!ARannulationPB[Donnée],"",0,1)="","","X")</f>
        <v>#REF!</v>
      </c>
      <c r="J76" s="218" t="e">
        <f>IF(_xlfn.XLOOKUP(Dico2[[#This Row],[Nom du champ]],[1]!CmdExtU[Donnée],[1]!CmdExtU[Donnée],"",0,1)="","","X")</f>
        <v>#REF!</v>
      </c>
      <c r="K76" s="218" t="e">
        <f>IF(_xlfn.XLOOKUP(Dico2[[#This Row],[Nom du champ]],[1]!ARCmdExtU[Donnée],[1]!ARCmdExtU[Donnée],"",0,1)="","","X")</f>
        <v>#REF!</v>
      </c>
      <c r="L76" s="218" t="e">
        <f>IF(_xlfn.XLOOKUP(Dico2[[#This Row],[Nom du champ]],[1]!CRCmdExtU[Donnée],[1]!CRCmdExtU[Donnée],"",0,1)="","","X")</f>
        <v>#REF!</v>
      </c>
      <c r="M76" s="218" t="e">
        <f>IF(_xlfn.XLOOKUP(Dico2[[#This Row],[Nom du champ]],[1]!CRMad[Donnée],[1]!CRMad[Donnée],"",0,1)="","","X")</f>
        <v>#REF!</v>
      </c>
      <c r="N76" s="218" t="e">
        <f>IF(_xlfn.XLOOKUP(Dico2[[#This Row],[Nom du champ]],[1]!DeltaIPE[Donnée],[1]!DeltaIPE[Donnée],"",0,1)="","","X")</f>
        <v>#REF!</v>
      </c>
      <c r="O76" s="218" t="e">
        <f>IF(_xlfn.XLOOKUP(Dico2[[#This Row],[Nom du champ]],[1]!HistoIPE[Donnée],[1]!HistoIPE[Donnée],"",0,1)="","","X")</f>
        <v>#REF!</v>
      </c>
      <c r="P76" s="218" t="e">
        <f>IF(_xlfn.XLOOKUP(Dico2[[#This Row],[Nom du champ]],[1]!CPN[Donnée],[1]!CPN[Donnée],"",0,1)="","","X")</f>
        <v>#REF!</v>
      </c>
      <c r="Q76" s="218" t="e">
        <f>IF(_xlfn.XLOOKUP(Dico2[[#This Row],[Nom du champ]],[1]!DeltaCPN[Donnée],[1]!DeltaCPN[Donnée],"",0,1)="","","X")</f>
        <v>#REF!</v>
      </c>
      <c r="R76" s="218" t="e">
        <f>IF(_xlfn.XLOOKUP(Dico2[[#This Row],[Nom du champ]],[1]!HistoCPN[Donnée],[1]!HistoCPN[Donnée],"",0,1)="","","X")</f>
        <v>#REF!</v>
      </c>
      <c r="S76" s="218" t="e">
        <f>IF(_xlfn.XLOOKUP(Dico2[[#This Row],[Nom du champ]],[1]!CmdinfoPM[Donnée],[1]!CmdinfoPM[Donnée],"",0,1)="","","X")</f>
        <v>#REF!</v>
      </c>
      <c r="T76" s="218" t="e">
        <f>IF(_xlfn.XLOOKUP(Dico2[[#This Row],[Nom du champ]],[1]!ARCmdInfoPM[Donnée],[1]!ARCmdInfoPM[Donnée],"",0,1)="","","X")</f>
        <v>#REF!</v>
      </c>
      <c r="U76" s="218" t="e">
        <f>IF(_xlfn.XLOOKUP(Dico2[[#This Row],[Nom du champ]],[1]!ARMad[Donnée],[1]!ARMad[Donnée],"",0,1)="","","X")</f>
        <v>#REF!</v>
      </c>
      <c r="V76" s="218" t="e">
        <f>IF(_xlfn.XLOOKUP(Dico2[[#This Row],[Nom du champ]],[1]!NotifPrev[Donnée],[1]!NotifPrev[Donnée],"",0,1)="","","X")</f>
        <v>#REF!</v>
      </c>
      <c r="W76" s="218" t="e">
        <f>IF(_xlfn.XLOOKUP(Dico2[[#This Row],[Nom du champ]],[1]!CRInfoSyndic[Donnée],[1]!CRInfoSyndic[Donnée],"",0,1)="","","X")</f>
        <v>#REF!</v>
      </c>
      <c r="X76" s="218" t="e">
        <f>IF(_xlfn.XLOOKUP(Dico2[[#This Row],[Nom du champ]],[1]!Addu[Donnée],[1]!Addu[Donnée],"",0,1)="","","X")</f>
        <v>#REF!</v>
      </c>
      <c r="Y76" s="218" t="e">
        <f>IF(_xlfn.XLOOKUP(Dico2[[#This Row],[Nom du champ]],[1]!CRAddu[Donnée],[1]!CRAddu[Donnée],"",0,1)="","","X")</f>
        <v>#REF!</v>
      </c>
      <c r="Z76" s="218" t="e">
        <f>IF(_xlfn.XLOOKUP(Dico2[[#This Row],[Nom du champ]],[1]!CmdAnn[Donnée],[1]!CmdAnn[Donnée],"",0,1)="","","X")</f>
        <v>#REF!</v>
      </c>
      <c r="AA76" s="218" t="e">
        <f>IF(_xlfn.XLOOKUP(Dico2[[#This Row],[Nom du champ]],[1]!CRAnnu[Donnée],[1]!CRAnnu[Donnée],"",0,1)="","","X")</f>
        <v>#REF!</v>
      </c>
    </row>
    <row r="77" spans="1:27">
      <c r="A77" s="274" t="s">
        <v>760</v>
      </c>
      <c r="B77" s="209" t="s">
        <v>49</v>
      </c>
      <c r="D77" s="218" t="e">
        <f>IF(_xlfn.XLOOKUP(Dico2[[#This Row],[Nom du champ]],[1]!IPE[Donnée],[1]!IPE[Donnée],"",0,1)="","","X")</f>
        <v>#REF!</v>
      </c>
      <c r="E77" s="218" t="e">
        <f>IF(_xlfn.XLOOKUP(Dico2[[#This Row],[Nom du champ]],[1]!CmdPB[Donnée],[1]!CmdPB[Donnée],"",0,1)="","","X")</f>
        <v>#REF!</v>
      </c>
      <c r="F77" s="218" t="e">
        <f>IF(_xlfn.XLOOKUP(Dico2[[#This Row],[Nom du champ]],[1]!ARcmdPB[Donnée],[1]!ARcmdPB[Donnée],"",0,1)="","","X")</f>
        <v>#REF!</v>
      </c>
      <c r="G77" s="218" t="e">
        <f>IF(_xlfn.XLOOKUP(Dico2[[#This Row],[Nom du champ]],[1]!CRcmdPB[Donnée],[1]!CRcmdPB[Donnée],"",0,1)="","","X")</f>
        <v>#REF!</v>
      </c>
      <c r="H77" s="218" t="e">
        <f>IF(_xlfn.XLOOKUP(Dico2[[#This Row],[Nom du champ]],[1]!AnnulationPB[Donnée],[1]!AnnulationPB[Donnée],"",0,1)="","","X")</f>
        <v>#REF!</v>
      </c>
      <c r="I77" s="218" t="e">
        <f>IF(_xlfn.XLOOKUP(Dico2[[#This Row],[Nom du champ]],[1]!ARannulationPB[Donnée],[1]!ARannulationPB[Donnée],"",0,1)="","","X")</f>
        <v>#REF!</v>
      </c>
      <c r="J77" s="218" t="e">
        <f>IF(_xlfn.XLOOKUP(Dico2[[#This Row],[Nom du champ]],[1]!CmdExtU[Donnée],[1]!CmdExtU[Donnée],"",0,1)="","","X")</f>
        <v>#REF!</v>
      </c>
      <c r="K77" s="218" t="e">
        <f>IF(_xlfn.XLOOKUP(Dico2[[#This Row],[Nom du champ]],[1]!ARCmdExtU[Donnée],[1]!ARCmdExtU[Donnée],"",0,1)="","","X")</f>
        <v>#REF!</v>
      </c>
      <c r="L77" s="218" t="e">
        <f>IF(_xlfn.XLOOKUP(Dico2[[#This Row],[Nom du champ]],[1]!CRCmdExtU[Donnée],[1]!CRCmdExtU[Donnée],"",0,1)="","","X")</f>
        <v>#REF!</v>
      </c>
      <c r="M77" s="218" t="e">
        <f>IF(_xlfn.XLOOKUP(Dico2[[#This Row],[Nom du champ]],[1]!CRMad[Donnée],[1]!CRMad[Donnée],"",0,1)="","","X")</f>
        <v>#REF!</v>
      </c>
      <c r="N77" s="218" t="e">
        <f>IF(_xlfn.XLOOKUP(Dico2[[#This Row],[Nom du champ]],[1]!DeltaIPE[Donnée],[1]!DeltaIPE[Donnée],"",0,1)="","","X")</f>
        <v>#REF!</v>
      </c>
      <c r="O77" s="218" t="e">
        <f>IF(_xlfn.XLOOKUP(Dico2[[#This Row],[Nom du champ]],[1]!HistoIPE[Donnée],[1]!HistoIPE[Donnée],"",0,1)="","","X")</f>
        <v>#REF!</v>
      </c>
      <c r="P77" s="218" t="e">
        <f>IF(_xlfn.XLOOKUP(Dico2[[#This Row],[Nom du champ]],[1]!CPN[Donnée],[1]!CPN[Donnée],"",0,1)="","","X")</f>
        <v>#REF!</v>
      </c>
      <c r="Q77" s="218" t="e">
        <f>IF(_xlfn.XLOOKUP(Dico2[[#This Row],[Nom du champ]],[1]!DeltaCPN[Donnée],[1]!DeltaCPN[Donnée],"",0,1)="","","X")</f>
        <v>#REF!</v>
      </c>
      <c r="R77" s="218" t="e">
        <f>IF(_xlfn.XLOOKUP(Dico2[[#This Row],[Nom du champ]],[1]!HistoCPN[Donnée],[1]!HistoCPN[Donnée],"",0,1)="","","X")</f>
        <v>#REF!</v>
      </c>
      <c r="S77" s="218" t="e">
        <f>IF(_xlfn.XLOOKUP(Dico2[[#This Row],[Nom du champ]],[1]!CmdinfoPM[Donnée],[1]!CmdinfoPM[Donnée],"",0,1)="","","X")</f>
        <v>#REF!</v>
      </c>
      <c r="T77" s="218" t="e">
        <f>IF(_xlfn.XLOOKUP(Dico2[[#This Row],[Nom du champ]],[1]!ARCmdInfoPM[Donnée],[1]!ARCmdInfoPM[Donnée],"",0,1)="","","X")</f>
        <v>#REF!</v>
      </c>
      <c r="U77" s="218" t="e">
        <f>IF(_xlfn.XLOOKUP(Dico2[[#This Row],[Nom du champ]],[1]!ARMad[Donnée],[1]!ARMad[Donnée],"",0,1)="","","X")</f>
        <v>#REF!</v>
      </c>
      <c r="V77" s="218" t="e">
        <f>IF(_xlfn.XLOOKUP(Dico2[[#This Row],[Nom du champ]],[1]!NotifPrev[Donnée],[1]!NotifPrev[Donnée],"",0,1)="","","X")</f>
        <v>#REF!</v>
      </c>
      <c r="W77" s="218" t="e">
        <f>IF(_xlfn.XLOOKUP(Dico2[[#This Row],[Nom du champ]],[1]!CRInfoSyndic[Donnée],[1]!CRInfoSyndic[Donnée],"",0,1)="","","X")</f>
        <v>#REF!</v>
      </c>
      <c r="X77" s="218" t="e">
        <f>IF(_xlfn.XLOOKUP(Dico2[[#This Row],[Nom du champ]],[1]!Addu[Donnée],[1]!Addu[Donnée],"",0,1)="","","X")</f>
        <v>#REF!</v>
      </c>
      <c r="Y77" s="218" t="e">
        <f>IF(_xlfn.XLOOKUP(Dico2[[#This Row],[Nom du champ]],[1]!CRAddu[Donnée],[1]!CRAddu[Donnée],"",0,1)="","","X")</f>
        <v>#REF!</v>
      </c>
      <c r="Z77" s="218" t="e">
        <f>IF(_xlfn.XLOOKUP(Dico2[[#This Row],[Nom du champ]],[1]!CmdAnn[Donnée],[1]!CmdAnn[Donnée],"",0,1)="","","X")</f>
        <v>#REF!</v>
      </c>
      <c r="AA77" s="218" t="e">
        <f>IF(_xlfn.XLOOKUP(Dico2[[#This Row],[Nom du champ]],[1]!CRAnnu[Donnée],[1]!CRAnnu[Donnée],"",0,1)="","","X")</f>
        <v>#REF!</v>
      </c>
    </row>
    <row r="78" spans="1:27">
      <c r="A78" s="211" t="s">
        <v>366</v>
      </c>
      <c r="B78" s="231" t="s">
        <v>49</v>
      </c>
      <c r="D78" s="218" t="e">
        <f>IF(_xlfn.XLOOKUP(Dico2[[#This Row],[Nom du champ]],[1]!IPE[Donnée],[1]!IPE[Donnée],"",0,1)="","","X")</f>
        <v>#REF!</v>
      </c>
      <c r="E78" s="218" t="e">
        <f>IF(_xlfn.XLOOKUP(Dico2[[#This Row],[Nom du champ]],[1]!CmdPB[Donnée],[1]!CmdPB[Donnée],"",0,1)="","","X")</f>
        <v>#REF!</v>
      </c>
      <c r="F78" s="218" t="e">
        <f>IF(_xlfn.XLOOKUP(Dico2[[#This Row],[Nom du champ]],[1]!ARcmdPB[Donnée],[1]!ARcmdPB[Donnée],"",0,1)="","","X")</f>
        <v>#REF!</v>
      </c>
      <c r="G78" s="218" t="e">
        <f>IF(_xlfn.XLOOKUP(Dico2[[#This Row],[Nom du champ]],[1]!CRcmdPB[Donnée],[1]!CRcmdPB[Donnée],"",0,1)="","","X")</f>
        <v>#REF!</v>
      </c>
      <c r="H78" s="218" t="e">
        <f>IF(_xlfn.XLOOKUP(Dico2[[#This Row],[Nom du champ]],[1]!AnnulationPB[Donnée],[1]!AnnulationPB[Donnée],"",0,1)="","","X")</f>
        <v>#REF!</v>
      </c>
      <c r="I78" s="218" t="e">
        <f>IF(_xlfn.XLOOKUP(Dico2[[#This Row],[Nom du champ]],[1]!ARannulationPB[Donnée],[1]!ARannulationPB[Donnée],"",0,1)="","","X")</f>
        <v>#REF!</v>
      </c>
      <c r="J78" s="218" t="e">
        <f>IF(_xlfn.XLOOKUP(Dico2[[#This Row],[Nom du champ]],[1]!CmdExtU[Donnée],[1]!CmdExtU[Donnée],"",0,1)="","","X")</f>
        <v>#REF!</v>
      </c>
      <c r="K78" s="218" t="e">
        <f>IF(_xlfn.XLOOKUP(Dico2[[#This Row],[Nom du champ]],[1]!ARCmdExtU[Donnée],[1]!ARCmdExtU[Donnée],"",0,1)="","","X")</f>
        <v>#REF!</v>
      </c>
      <c r="L78" s="218" t="e">
        <f>IF(_xlfn.XLOOKUP(Dico2[[#This Row],[Nom du champ]],[1]!CRCmdExtU[Donnée],[1]!CRCmdExtU[Donnée],"",0,1)="","","X")</f>
        <v>#REF!</v>
      </c>
      <c r="M78" s="218" t="e">
        <f>IF(_xlfn.XLOOKUP(Dico2[[#This Row],[Nom du champ]],[1]!CRMad[Donnée],[1]!CRMad[Donnée],"",0,1)="","","X")</f>
        <v>#REF!</v>
      </c>
      <c r="N78" s="218" t="e">
        <f>IF(_xlfn.XLOOKUP(Dico2[[#This Row],[Nom du champ]],[1]!DeltaIPE[Donnée],[1]!DeltaIPE[Donnée],"",0,1)="","","X")</f>
        <v>#REF!</v>
      </c>
      <c r="O78" s="218" t="e">
        <f>IF(_xlfn.XLOOKUP(Dico2[[#This Row],[Nom du champ]],[1]!HistoIPE[Donnée],[1]!HistoIPE[Donnée],"",0,1)="","","X")</f>
        <v>#REF!</v>
      </c>
      <c r="P78" s="218" t="e">
        <f>IF(_xlfn.XLOOKUP(Dico2[[#This Row],[Nom du champ]],[1]!CPN[Donnée],[1]!CPN[Donnée],"",0,1)="","","X")</f>
        <v>#REF!</v>
      </c>
      <c r="Q78" s="218" t="e">
        <f>IF(_xlfn.XLOOKUP(Dico2[[#This Row],[Nom du champ]],[1]!DeltaCPN[Donnée],[1]!DeltaCPN[Donnée],"",0,1)="","","X")</f>
        <v>#REF!</v>
      </c>
      <c r="R78" s="218" t="e">
        <f>IF(_xlfn.XLOOKUP(Dico2[[#This Row],[Nom du champ]],[1]!HistoCPN[Donnée],[1]!HistoCPN[Donnée],"",0,1)="","","X")</f>
        <v>#REF!</v>
      </c>
      <c r="S78" s="218" t="e">
        <f>IF(_xlfn.XLOOKUP(Dico2[[#This Row],[Nom du champ]],[1]!CmdinfoPM[Donnée],[1]!CmdinfoPM[Donnée],"",0,1)="","","X")</f>
        <v>#REF!</v>
      </c>
      <c r="T78" s="218" t="e">
        <f>IF(_xlfn.XLOOKUP(Dico2[[#This Row],[Nom du champ]],[1]!ARCmdInfoPM[Donnée],[1]!ARCmdInfoPM[Donnée],"",0,1)="","","X")</f>
        <v>#REF!</v>
      </c>
      <c r="U78" s="218" t="e">
        <f>IF(_xlfn.XLOOKUP(Dico2[[#This Row],[Nom du champ]],[1]!ARMad[Donnée],[1]!ARMad[Donnée],"",0,1)="","","X")</f>
        <v>#REF!</v>
      </c>
      <c r="V78" s="218" t="e">
        <f>IF(_xlfn.XLOOKUP(Dico2[[#This Row],[Nom du champ]],[1]!NotifPrev[Donnée],[1]!NotifPrev[Donnée],"",0,1)="","","X")</f>
        <v>#REF!</v>
      </c>
      <c r="W78" s="218" t="e">
        <f>IF(_xlfn.XLOOKUP(Dico2[[#This Row],[Nom du champ]],[1]!CRInfoSyndic[Donnée],[1]!CRInfoSyndic[Donnée],"",0,1)="","","X")</f>
        <v>#REF!</v>
      </c>
      <c r="X78" s="218" t="e">
        <f>IF(_xlfn.XLOOKUP(Dico2[[#This Row],[Nom du champ]],[1]!Addu[Donnée],[1]!Addu[Donnée],"",0,1)="","","X")</f>
        <v>#REF!</v>
      </c>
      <c r="Y78" s="218" t="e">
        <f>IF(_xlfn.XLOOKUP(Dico2[[#This Row],[Nom du champ]],[1]!CRAddu[Donnée],[1]!CRAddu[Donnée],"",0,1)="","","X")</f>
        <v>#REF!</v>
      </c>
      <c r="Z78" s="218" t="e">
        <f>IF(_xlfn.XLOOKUP(Dico2[[#This Row],[Nom du champ]],[1]!CmdAnn[Donnée],[1]!CmdAnn[Donnée],"",0,1)="","","X")</f>
        <v>#REF!</v>
      </c>
      <c r="AA78" s="218" t="e">
        <f>IF(_xlfn.XLOOKUP(Dico2[[#This Row],[Nom du champ]],[1]!CRAnnu[Donnée],[1]!CRAnnu[Donnée],"",0,1)="","","X")</f>
        <v>#REF!</v>
      </c>
    </row>
    <row r="79" spans="1:27" ht="13.2">
      <c r="A79" s="227" t="s">
        <v>592</v>
      </c>
      <c r="B79" s="228" t="s">
        <v>587</v>
      </c>
      <c r="D79" s="218" t="e">
        <f>IF(_xlfn.XLOOKUP(Dico2[[#This Row],[Nom du champ]],[1]!IPE[Donnée],[1]!IPE[Donnée],"",0,1)="","","X")</f>
        <v>#REF!</v>
      </c>
      <c r="E79" s="218" t="e">
        <f>IF(_xlfn.XLOOKUP(Dico2[[#This Row],[Nom du champ]],[1]!CmdPB[Donnée],[1]!CmdPB[Donnée],"",0,1)="","","X")</f>
        <v>#REF!</v>
      </c>
      <c r="F79" s="218" t="e">
        <f>IF(_xlfn.XLOOKUP(Dico2[[#This Row],[Nom du champ]],[1]!ARcmdPB[Donnée],[1]!ARcmdPB[Donnée],"",0,1)="","","X")</f>
        <v>#REF!</v>
      </c>
      <c r="G79" s="218" t="e">
        <f>IF(_xlfn.XLOOKUP(Dico2[[#This Row],[Nom du champ]],[1]!CRcmdPB[Donnée],[1]!CRcmdPB[Donnée],"",0,1)="","","X")</f>
        <v>#REF!</v>
      </c>
      <c r="H79" s="218" t="e">
        <f>IF(_xlfn.XLOOKUP(Dico2[[#This Row],[Nom du champ]],[1]!AnnulationPB[Donnée],[1]!AnnulationPB[Donnée],"",0,1)="","","X")</f>
        <v>#REF!</v>
      </c>
      <c r="I79" s="218" t="e">
        <f>IF(_xlfn.XLOOKUP(Dico2[[#This Row],[Nom du champ]],[1]!ARannulationPB[Donnée],[1]!ARannulationPB[Donnée],"",0,1)="","","X")</f>
        <v>#REF!</v>
      </c>
      <c r="J79" s="218" t="e">
        <f>IF(_xlfn.XLOOKUP(Dico2[[#This Row],[Nom du champ]],[1]!CmdExtU[Donnée],[1]!CmdExtU[Donnée],"",0,1)="","","X")</f>
        <v>#REF!</v>
      </c>
      <c r="K79" s="218" t="e">
        <f>IF(_xlfn.XLOOKUP(Dico2[[#This Row],[Nom du champ]],[1]!ARCmdExtU[Donnée],[1]!ARCmdExtU[Donnée],"",0,1)="","","X")</f>
        <v>#REF!</v>
      </c>
      <c r="L79" s="218" t="e">
        <f>IF(_xlfn.XLOOKUP(Dico2[[#This Row],[Nom du champ]],[1]!CRCmdExtU[Donnée],[1]!CRCmdExtU[Donnée],"",0,1)="","","X")</f>
        <v>#REF!</v>
      </c>
      <c r="M79" s="218" t="e">
        <f>IF(_xlfn.XLOOKUP(Dico2[[#This Row],[Nom du champ]],[1]!CRMad[Donnée],[1]!CRMad[Donnée],"",0,1)="","","X")</f>
        <v>#REF!</v>
      </c>
      <c r="N79" s="218" t="e">
        <f>IF(_xlfn.XLOOKUP(Dico2[[#This Row],[Nom du champ]],[1]!DeltaIPE[Donnée],[1]!DeltaIPE[Donnée],"",0,1)="","","X")</f>
        <v>#REF!</v>
      </c>
      <c r="O79" s="218" t="e">
        <f>IF(_xlfn.XLOOKUP(Dico2[[#This Row],[Nom du champ]],[1]!HistoIPE[Donnée],[1]!HistoIPE[Donnée],"",0,1)="","","X")</f>
        <v>#REF!</v>
      </c>
      <c r="P79" s="218" t="e">
        <f>IF(_xlfn.XLOOKUP(Dico2[[#This Row],[Nom du champ]],[1]!CPN[Donnée],[1]!CPN[Donnée],"",0,1)="","","X")</f>
        <v>#REF!</v>
      </c>
      <c r="Q79" s="218" t="e">
        <f>IF(_xlfn.XLOOKUP(Dico2[[#This Row],[Nom du champ]],[1]!DeltaCPN[Donnée],[1]!DeltaCPN[Donnée],"",0,1)="","","X")</f>
        <v>#REF!</v>
      </c>
      <c r="R79" s="218" t="e">
        <f>IF(_xlfn.XLOOKUP(Dico2[[#This Row],[Nom du champ]],[1]!HistoCPN[Donnée],[1]!HistoCPN[Donnée],"",0,1)="","","X")</f>
        <v>#REF!</v>
      </c>
      <c r="S79" s="218" t="e">
        <f>IF(_xlfn.XLOOKUP(Dico2[[#This Row],[Nom du champ]],[1]!CmdinfoPM[Donnée],[1]!CmdinfoPM[Donnée],"",0,1)="","","X")</f>
        <v>#REF!</v>
      </c>
      <c r="T79" s="218" t="e">
        <f>IF(_xlfn.XLOOKUP(Dico2[[#This Row],[Nom du champ]],[1]!ARCmdInfoPM[Donnée],[1]!ARCmdInfoPM[Donnée],"",0,1)="","","X")</f>
        <v>#REF!</v>
      </c>
      <c r="U79" s="218" t="e">
        <f>IF(_xlfn.XLOOKUP(Dico2[[#This Row],[Nom du champ]],[1]!ARMad[Donnée],[1]!ARMad[Donnée],"",0,1)="","","X")</f>
        <v>#REF!</v>
      </c>
      <c r="V79" s="218" t="e">
        <f>IF(_xlfn.XLOOKUP(Dico2[[#This Row],[Nom du champ]],[1]!NotifPrev[Donnée],[1]!NotifPrev[Donnée],"",0,1)="","","X")</f>
        <v>#REF!</v>
      </c>
      <c r="W79" s="218" t="e">
        <f>IF(_xlfn.XLOOKUP(Dico2[[#This Row],[Nom du champ]],[1]!CRInfoSyndic[Donnée],[1]!CRInfoSyndic[Donnée],"",0,1)="","","X")</f>
        <v>#REF!</v>
      </c>
      <c r="X79" s="218" t="e">
        <f>IF(_xlfn.XLOOKUP(Dico2[[#This Row],[Nom du champ]],[1]!Addu[Donnée],[1]!Addu[Donnée],"",0,1)="","","X")</f>
        <v>#REF!</v>
      </c>
      <c r="Y79" s="218" t="e">
        <f>IF(_xlfn.XLOOKUP(Dico2[[#This Row],[Nom du champ]],[1]!CRAddu[Donnée],[1]!CRAddu[Donnée],"",0,1)="","","X")</f>
        <v>#REF!</v>
      </c>
      <c r="Z79" s="218" t="e">
        <f>IF(_xlfn.XLOOKUP(Dico2[[#This Row],[Nom du champ]],[1]!CmdAnn[Donnée],[1]!CmdAnn[Donnée],"",0,1)="","","X")</f>
        <v>#REF!</v>
      </c>
      <c r="AA79" s="218" t="e">
        <f>IF(_xlfn.XLOOKUP(Dico2[[#This Row],[Nom du champ]],[1]!CRAnnu[Donnée],[1]!CRAnnu[Donnée],"",0,1)="","","X")</f>
        <v>#REF!</v>
      </c>
    </row>
    <row r="80" spans="1:27">
      <c r="A80" s="212" t="s">
        <v>244</v>
      </c>
      <c r="B80" s="211" t="s">
        <v>49</v>
      </c>
      <c r="D80" s="218" t="e">
        <f>IF(_xlfn.XLOOKUP(Dico2[[#This Row],[Nom du champ]],[1]!IPE[Donnée],[1]!IPE[Donnée],"",0,1)="","","X")</f>
        <v>#REF!</v>
      </c>
      <c r="E80" s="218" t="e">
        <f>IF(_xlfn.XLOOKUP(Dico2[[#This Row],[Nom du champ]],[1]!CmdPB[Donnée],[1]!CmdPB[Donnée],"",0,1)="","","X")</f>
        <v>#REF!</v>
      </c>
      <c r="F80" s="218" t="e">
        <f>IF(_xlfn.XLOOKUP(Dico2[[#This Row],[Nom du champ]],[1]!ARcmdPB[Donnée],[1]!ARcmdPB[Donnée],"",0,1)="","","X")</f>
        <v>#REF!</v>
      </c>
      <c r="G80" s="218" t="e">
        <f>IF(_xlfn.XLOOKUP(Dico2[[#This Row],[Nom du champ]],[1]!CRcmdPB[Donnée],[1]!CRcmdPB[Donnée],"",0,1)="","","X")</f>
        <v>#REF!</v>
      </c>
      <c r="H80" s="218" t="e">
        <f>IF(_xlfn.XLOOKUP(Dico2[[#This Row],[Nom du champ]],[1]!AnnulationPB[Donnée],[1]!AnnulationPB[Donnée],"",0,1)="","","X")</f>
        <v>#REF!</v>
      </c>
      <c r="I80" s="218" t="e">
        <f>IF(_xlfn.XLOOKUP(Dico2[[#This Row],[Nom du champ]],[1]!ARannulationPB[Donnée],[1]!ARannulationPB[Donnée],"",0,1)="","","X")</f>
        <v>#REF!</v>
      </c>
      <c r="J80" s="218" t="e">
        <f>IF(_xlfn.XLOOKUP(Dico2[[#This Row],[Nom du champ]],[1]!CmdExtU[Donnée],[1]!CmdExtU[Donnée],"",0,1)="","","X")</f>
        <v>#REF!</v>
      </c>
      <c r="K80" s="218" t="e">
        <f>IF(_xlfn.XLOOKUP(Dico2[[#This Row],[Nom du champ]],[1]!ARCmdExtU[Donnée],[1]!ARCmdExtU[Donnée],"",0,1)="","","X")</f>
        <v>#REF!</v>
      </c>
      <c r="L80" s="218" t="e">
        <f>IF(_xlfn.XLOOKUP(Dico2[[#This Row],[Nom du champ]],[1]!CRCmdExtU[Donnée],[1]!CRCmdExtU[Donnée],"",0,1)="","","X")</f>
        <v>#REF!</v>
      </c>
      <c r="M80" s="218" t="e">
        <f>IF(_xlfn.XLOOKUP(Dico2[[#This Row],[Nom du champ]],[1]!CRMad[Donnée],[1]!CRMad[Donnée],"",0,1)="","","X")</f>
        <v>#REF!</v>
      </c>
      <c r="N80" s="218" t="e">
        <f>IF(_xlfn.XLOOKUP(Dico2[[#This Row],[Nom du champ]],[1]!DeltaIPE[Donnée],[1]!DeltaIPE[Donnée],"",0,1)="","","X")</f>
        <v>#REF!</v>
      </c>
      <c r="O80" s="218" t="e">
        <f>IF(_xlfn.XLOOKUP(Dico2[[#This Row],[Nom du champ]],[1]!HistoIPE[Donnée],[1]!HistoIPE[Donnée],"",0,1)="","","X")</f>
        <v>#REF!</v>
      </c>
      <c r="P80" s="218" t="e">
        <f>IF(_xlfn.XLOOKUP(Dico2[[#This Row],[Nom du champ]],[1]!CPN[Donnée],[1]!CPN[Donnée],"",0,1)="","","X")</f>
        <v>#REF!</v>
      </c>
      <c r="Q80" s="218" t="e">
        <f>IF(_xlfn.XLOOKUP(Dico2[[#This Row],[Nom du champ]],[1]!DeltaCPN[Donnée],[1]!DeltaCPN[Donnée],"",0,1)="","","X")</f>
        <v>#REF!</v>
      </c>
      <c r="R80" s="218" t="e">
        <f>IF(_xlfn.XLOOKUP(Dico2[[#This Row],[Nom du champ]],[1]!HistoCPN[Donnée],[1]!HistoCPN[Donnée],"",0,1)="","","X")</f>
        <v>#REF!</v>
      </c>
      <c r="S80" s="218" t="e">
        <f>IF(_xlfn.XLOOKUP(Dico2[[#This Row],[Nom du champ]],[1]!CmdinfoPM[Donnée],[1]!CmdinfoPM[Donnée],"",0,1)="","","X")</f>
        <v>#REF!</v>
      </c>
      <c r="T80" s="218" t="e">
        <f>IF(_xlfn.XLOOKUP(Dico2[[#This Row],[Nom du champ]],[1]!ARCmdInfoPM[Donnée],[1]!ARCmdInfoPM[Donnée],"",0,1)="","","X")</f>
        <v>#REF!</v>
      </c>
      <c r="U80" s="218" t="e">
        <f>IF(_xlfn.XLOOKUP(Dico2[[#This Row],[Nom du champ]],[1]!ARMad[Donnée],[1]!ARMad[Donnée],"",0,1)="","","X")</f>
        <v>#REF!</v>
      </c>
      <c r="V80" s="218" t="e">
        <f>IF(_xlfn.XLOOKUP(Dico2[[#This Row],[Nom du champ]],[1]!NotifPrev[Donnée],[1]!NotifPrev[Donnée],"",0,1)="","","X")</f>
        <v>#REF!</v>
      </c>
      <c r="W80" s="218" t="e">
        <f>IF(_xlfn.XLOOKUP(Dico2[[#This Row],[Nom du champ]],[1]!CRInfoSyndic[Donnée],[1]!CRInfoSyndic[Donnée],"",0,1)="","","X")</f>
        <v>#REF!</v>
      </c>
      <c r="X80" s="218" t="e">
        <f>IF(_xlfn.XLOOKUP(Dico2[[#This Row],[Nom du champ]],[1]!Addu[Donnée],[1]!Addu[Donnée],"",0,1)="","","X")</f>
        <v>#REF!</v>
      </c>
      <c r="Y80" s="218" t="e">
        <f>IF(_xlfn.XLOOKUP(Dico2[[#This Row],[Nom du champ]],[1]!CRAddu[Donnée],[1]!CRAddu[Donnée],"",0,1)="","","X")</f>
        <v>#REF!</v>
      </c>
      <c r="Z80" s="218" t="e">
        <f>IF(_xlfn.XLOOKUP(Dico2[[#This Row],[Nom du champ]],[1]!CmdAnn[Donnée],[1]!CmdAnn[Donnée],"",0,1)="","","X")</f>
        <v>#REF!</v>
      </c>
      <c r="AA80" s="218" t="e">
        <f>IF(_xlfn.XLOOKUP(Dico2[[#This Row],[Nom du champ]],[1]!CRAnnu[Donnée],[1]!CRAnnu[Donnée],"",0,1)="","","X")</f>
        <v>#REF!</v>
      </c>
    </row>
    <row r="81" spans="1:27">
      <c r="A81" s="211" t="s">
        <v>388</v>
      </c>
      <c r="B81" s="211" t="s">
        <v>221</v>
      </c>
      <c r="D81" s="218" t="e">
        <f>IF(_xlfn.XLOOKUP(Dico2[[#This Row],[Nom du champ]],[1]!IPE[Donnée],[1]!IPE[Donnée],"",0,1)="","","X")</f>
        <v>#REF!</v>
      </c>
      <c r="E81" s="218" t="e">
        <f>IF(_xlfn.XLOOKUP(Dico2[[#This Row],[Nom du champ]],[1]!CmdPB[Donnée],[1]!CmdPB[Donnée],"",0,1)="","","X")</f>
        <v>#REF!</v>
      </c>
      <c r="F81" s="218" t="e">
        <f>IF(_xlfn.XLOOKUP(Dico2[[#This Row],[Nom du champ]],[1]!ARcmdPB[Donnée],[1]!ARcmdPB[Donnée],"",0,1)="","","X")</f>
        <v>#REF!</v>
      </c>
      <c r="G81" s="218" t="e">
        <f>IF(_xlfn.XLOOKUP(Dico2[[#This Row],[Nom du champ]],[1]!CRcmdPB[Donnée],[1]!CRcmdPB[Donnée],"",0,1)="","","X")</f>
        <v>#REF!</v>
      </c>
      <c r="H81" s="218" t="e">
        <f>IF(_xlfn.XLOOKUP(Dico2[[#This Row],[Nom du champ]],[1]!AnnulationPB[Donnée],[1]!AnnulationPB[Donnée],"",0,1)="","","X")</f>
        <v>#REF!</v>
      </c>
      <c r="I81" s="218" t="e">
        <f>IF(_xlfn.XLOOKUP(Dico2[[#This Row],[Nom du champ]],[1]!ARannulationPB[Donnée],[1]!ARannulationPB[Donnée],"",0,1)="","","X")</f>
        <v>#REF!</v>
      </c>
      <c r="J81" s="218" t="e">
        <f>IF(_xlfn.XLOOKUP(Dico2[[#This Row],[Nom du champ]],[1]!CmdExtU[Donnée],[1]!CmdExtU[Donnée],"",0,1)="","","X")</f>
        <v>#REF!</v>
      </c>
      <c r="K81" s="218" t="e">
        <f>IF(_xlfn.XLOOKUP(Dico2[[#This Row],[Nom du champ]],[1]!ARCmdExtU[Donnée],[1]!ARCmdExtU[Donnée],"",0,1)="","","X")</f>
        <v>#REF!</v>
      </c>
      <c r="L81" s="218" t="e">
        <f>IF(_xlfn.XLOOKUP(Dico2[[#This Row],[Nom du champ]],[1]!CRCmdExtU[Donnée],[1]!CRCmdExtU[Donnée],"",0,1)="","","X")</f>
        <v>#REF!</v>
      </c>
      <c r="M81" s="218" t="e">
        <f>IF(_xlfn.XLOOKUP(Dico2[[#This Row],[Nom du champ]],[1]!CRMad[Donnée],[1]!CRMad[Donnée],"",0,1)="","","X")</f>
        <v>#REF!</v>
      </c>
      <c r="N81" s="218" t="e">
        <f>IF(_xlfn.XLOOKUP(Dico2[[#This Row],[Nom du champ]],[1]!DeltaIPE[Donnée],[1]!DeltaIPE[Donnée],"",0,1)="","","X")</f>
        <v>#REF!</v>
      </c>
      <c r="O81" s="218" t="e">
        <f>IF(_xlfn.XLOOKUP(Dico2[[#This Row],[Nom du champ]],[1]!HistoIPE[Donnée],[1]!HistoIPE[Donnée],"",0,1)="","","X")</f>
        <v>#REF!</v>
      </c>
      <c r="P81" s="218" t="e">
        <f>IF(_xlfn.XLOOKUP(Dico2[[#This Row],[Nom du champ]],[1]!CPN[Donnée],[1]!CPN[Donnée],"",0,1)="","","X")</f>
        <v>#REF!</v>
      </c>
      <c r="Q81" s="218" t="e">
        <f>IF(_xlfn.XLOOKUP(Dico2[[#This Row],[Nom du champ]],[1]!DeltaCPN[Donnée],[1]!DeltaCPN[Donnée],"",0,1)="","","X")</f>
        <v>#REF!</v>
      </c>
      <c r="R81" s="218" t="e">
        <f>IF(_xlfn.XLOOKUP(Dico2[[#This Row],[Nom du champ]],[1]!HistoCPN[Donnée],[1]!HistoCPN[Donnée],"",0,1)="","","X")</f>
        <v>#REF!</v>
      </c>
      <c r="S81" s="218" t="e">
        <f>IF(_xlfn.XLOOKUP(Dico2[[#This Row],[Nom du champ]],[1]!CmdinfoPM[Donnée],[1]!CmdinfoPM[Donnée],"",0,1)="","","X")</f>
        <v>#REF!</v>
      </c>
      <c r="T81" s="218" t="e">
        <f>IF(_xlfn.XLOOKUP(Dico2[[#This Row],[Nom du champ]],[1]!ARCmdInfoPM[Donnée],[1]!ARCmdInfoPM[Donnée],"",0,1)="","","X")</f>
        <v>#REF!</v>
      </c>
      <c r="U81" s="218" t="e">
        <f>IF(_xlfn.XLOOKUP(Dico2[[#This Row],[Nom du champ]],[1]!ARMad[Donnée],[1]!ARMad[Donnée],"",0,1)="","","X")</f>
        <v>#REF!</v>
      </c>
      <c r="V81" s="218" t="e">
        <f>IF(_xlfn.XLOOKUP(Dico2[[#This Row],[Nom du champ]],[1]!NotifPrev[Donnée],[1]!NotifPrev[Donnée],"",0,1)="","","X")</f>
        <v>#REF!</v>
      </c>
      <c r="W81" s="218" t="e">
        <f>IF(_xlfn.XLOOKUP(Dico2[[#This Row],[Nom du champ]],[1]!CRInfoSyndic[Donnée],[1]!CRInfoSyndic[Donnée],"",0,1)="","","X")</f>
        <v>#REF!</v>
      </c>
      <c r="X81" s="218" t="e">
        <f>IF(_xlfn.XLOOKUP(Dico2[[#This Row],[Nom du champ]],[1]!Addu[Donnée],[1]!Addu[Donnée],"",0,1)="","","X")</f>
        <v>#REF!</v>
      </c>
      <c r="Y81" s="218" t="e">
        <f>IF(_xlfn.XLOOKUP(Dico2[[#This Row],[Nom du champ]],[1]!CRAddu[Donnée],[1]!CRAddu[Donnée],"",0,1)="","","X")</f>
        <v>#REF!</v>
      </c>
      <c r="Z81" s="218" t="e">
        <f>IF(_xlfn.XLOOKUP(Dico2[[#This Row],[Nom du champ]],[1]!CmdAnn[Donnée],[1]!CmdAnn[Donnée],"",0,1)="","","X")</f>
        <v>#REF!</v>
      </c>
      <c r="AA81" s="218" t="e">
        <f>IF(_xlfn.XLOOKUP(Dico2[[#This Row],[Nom du champ]],[1]!CRAnnu[Donnée],[1]!CRAnnu[Donnée],"",0,1)="","","X")</f>
        <v>#REF!</v>
      </c>
    </row>
    <row r="82" spans="1:27">
      <c r="A82" s="219" t="s">
        <v>643</v>
      </c>
      <c r="B82" s="211" t="s">
        <v>221</v>
      </c>
      <c r="D82" s="218" t="e">
        <f>IF(_xlfn.XLOOKUP(Dico2[[#This Row],[Nom du champ]],[1]!IPE[Donnée],[1]!IPE[Donnée],"",0,1)="","","X")</f>
        <v>#REF!</v>
      </c>
      <c r="E82" s="218" t="e">
        <f>IF(_xlfn.XLOOKUP(Dico2[[#This Row],[Nom du champ]],[1]!CmdPB[Donnée],[1]!CmdPB[Donnée],"",0,1)="","","X")</f>
        <v>#REF!</v>
      </c>
      <c r="F82" s="218" t="e">
        <f>IF(_xlfn.XLOOKUP(Dico2[[#This Row],[Nom du champ]],[1]!ARcmdPB[Donnée],[1]!ARcmdPB[Donnée],"",0,1)="","","X")</f>
        <v>#REF!</v>
      </c>
      <c r="G82" s="218" t="e">
        <f>IF(_xlfn.XLOOKUP(Dico2[[#This Row],[Nom du champ]],[1]!CRcmdPB[Donnée],[1]!CRcmdPB[Donnée],"",0,1)="","","X")</f>
        <v>#REF!</v>
      </c>
      <c r="H82" s="218" t="e">
        <f>IF(_xlfn.XLOOKUP(Dico2[[#This Row],[Nom du champ]],[1]!AnnulationPB[Donnée],[1]!AnnulationPB[Donnée],"",0,1)="","","X")</f>
        <v>#REF!</v>
      </c>
      <c r="I82" s="218" t="e">
        <f>IF(_xlfn.XLOOKUP(Dico2[[#This Row],[Nom du champ]],[1]!ARannulationPB[Donnée],[1]!ARannulationPB[Donnée],"",0,1)="","","X")</f>
        <v>#REF!</v>
      </c>
      <c r="J82" s="218" t="e">
        <f>IF(_xlfn.XLOOKUP(Dico2[[#This Row],[Nom du champ]],[1]!CmdExtU[Donnée],[1]!CmdExtU[Donnée],"",0,1)="","","X")</f>
        <v>#REF!</v>
      </c>
      <c r="K82" s="218" t="e">
        <f>IF(_xlfn.XLOOKUP(Dico2[[#This Row],[Nom du champ]],[1]!ARCmdExtU[Donnée],[1]!ARCmdExtU[Donnée],"",0,1)="","","X")</f>
        <v>#REF!</v>
      </c>
      <c r="L82" s="218" t="e">
        <f>IF(_xlfn.XLOOKUP(Dico2[[#This Row],[Nom du champ]],[1]!CRCmdExtU[Donnée],[1]!CRCmdExtU[Donnée],"",0,1)="","","X")</f>
        <v>#REF!</v>
      </c>
      <c r="M82" s="218" t="e">
        <f>IF(_xlfn.XLOOKUP(Dico2[[#This Row],[Nom du champ]],[1]!CRMad[Donnée],[1]!CRMad[Donnée],"",0,1)="","","X")</f>
        <v>#REF!</v>
      </c>
      <c r="N82" s="218" t="e">
        <f>IF(_xlfn.XLOOKUP(Dico2[[#This Row],[Nom du champ]],[1]!DeltaIPE[Donnée],[1]!DeltaIPE[Donnée],"",0,1)="","","X")</f>
        <v>#REF!</v>
      </c>
      <c r="O82" s="218" t="e">
        <f>IF(_xlfn.XLOOKUP(Dico2[[#This Row],[Nom du champ]],[1]!HistoIPE[Donnée],[1]!HistoIPE[Donnée],"",0,1)="","","X")</f>
        <v>#REF!</v>
      </c>
      <c r="P82" s="218" t="e">
        <f>IF(_xlfn.XLOOKUP(Dico2[[#This Row],[Nom du champ]],[1]!CPN[Donnée],[1]!CPN[Donnée],"",0,1)="","","X")</f>
        <v>#REF!</v>
      </c>
      <c r="Q82" s="218" t="e">
        <f>IF(_xlfn.XLOOKUP(Dico2[[#This Row],[Nom du champ]],[1]!DeltaCPN[Donnée],[1]!DeltaCPN[Donnée],"",0,1)="","","X")</f>
        <v>#REF!</v>
      </c>
      <c r="R82" s="218" t="e">
        <f>IF(_xlfn.XLOOKUP(Dico2[[#This Row],[Nom du champ]],[1]!HistoCPN[Donnée],[1]!HistoCPN[Donnée],"",0,1)="","","X")</f>
        <v>#REF!</v>
      </c>
      <c r="S82" s="218" t="e">
        <f>IF(_xlfn.XLOOKUP(Dico2[[#This Row],[Nom du champ]],[1]!CmdinfoPM[Donnée],[1]!CmdinfoPM[Donnée],"",0,1)="","","X")</f>
        <v>#REF!</v>
      </c>
      <c r="T82" s="218" t="e">
        <f>IF(_xlfn.XLOOKUP(Dico2[[#This Row],[Nom du champ]],[1]!ARCmdInfoPM[Donnée],[1]!ARCmdInfoPM[Donnée],"",0,1)="","","X")</f>
        <v>#REF!</v>
      </c>
      <c r="U82" s="218" t="e">
        <f>IF(_xlfn.XLOOKUP(Dico2[[#This Row],[Nom du champ]],[1]!ARMad[Donnée],[1]!ARMad[Donnée],"",0,1)="","","X")</f>
        <v>#REF!</v>
      </c>
      <c r="V82" s="218" t="e">
        <f>IF(_xlfn.XLOOKUP(Dico2[[#This Row],[Nom du champ]],[1]!NotifPrev[Donnée],[1]!NotifPrev[Donnée],"",0,1)="","","X")</f>
        <v>#REF!</v>
      </c>
      <c r="W82" s="218" t="e">
        <f>IF(_xlfn.XLOOKUP(Dico2[[#This Row],[Nom du champ]],[1]!CRInfoSyndic[Donnée],[1]!CRInfoSyndic[Donnée],"",0,1)="","","X")</f>
        <v>#REF!</v>
      </c>
      <c r="X82" s="218" t="e">
        <f>IF(_xlfn.XLOOKUP(Dico2[[#This Row],[Nom du champ]],[1]!Addu[Donnée],[1]!Addu[Donnée],"",0,1)="","","X")</f>
        <v>#REF!</v>
      </c>
      <c r="Y82" s="218" t="e">
        <f>IF(_xlfn.XLOOKUP(Dico2[[#This Row],[Nom du champ]],[1]!CRAddu[Donnée],[1]!CRAddu[Donnée],"",0,1)="","","X")</f>
        <v>#REF!</v>
      </c>
      <c r="Z82" s="218" t="e">
        <f>IF(_xlfn.XLOOKUP(Dico2[[#This Row],[Nom du champ]],[1]!CmdAnn[Donnée],[1]!CmdAnn[Donnée],"",0,1)="","","X")</f>
        <v>#REF!</v>
      </c>
      <c r="AA82" s="218" t="e">
        <f>IF(_xlfn.XLOOKUP(Dico2[[#This Row],[Nom du champ]],[1]!CRAnnu[Donnée],[1]!CRAnnu[Donnée],"",0,1)="","","X")</f>
        <v>#REF!</v>
      </c>
    </row>
    <row r="83" spans="1:27">
      <c r="A83" s="211" t="s">
        <v>390</v>
      </c>
      <c r="B83" s="211" t="s">
        <v>221</v>
      </c>
      <c r="D83" s="218" t="e">
        <f>IF(_xlfn.XLOOKUP(Dico2[[#This Row],[Nom du champ]],[1]!IPE[Donnée],[1]!IPE[Donnée],"",0,1)="","","X")</f>
        <v>#REF!</v>
      </c>
      <c r="E83" s="218" t="e">
        <f>IF(_xlfn.XLOOKUP(Dico2[[#This Row],[Nom du champ]],[1]!CmdPB[Donnée],[1]!CmdPB[Donnée],"",0,1)="","","X")</f>
        <v>#REF!</v>
      </c>
      <c r="F83" s="218" t="e">
        <f>IF(_xlfn.XLOOKUP(Dico2[[#This Row],[Nom du champ]],[1]!ARcmdPB[Donnée],[1]!ARcmdPB[Donnée],"",0,1)="","","X")</f>
        <v>#REF!</v>
      </c>
      <c r="G83" s="218" t="e">
        <f>IF(_xlfn.XLOOKUP(Dico2[[#This Row],[Nom du champ]],[1]!CRcmdPB[Donnée],[1]!CRcmdPB[Donnée],"",0,1)="","","X")</f>
        <v>#REF!</v>
      </c>
      <c r="H83" s="218" t="e">
        <f>IF(_xlfn.XLOOKUP(Dico2[[#This Row],[Nom du champ]],[1]!AnnulationPB[Donnée],[1]!AnnulationPB[Donnée],"",0,1)="","","X")</f>
        <v>#REF!</v>
      </c>
      <c r="I83" s="218" t="e">
        <f>IF(_xlfn.XLOOKUP(Dico2[[#This Row],[Nom du champ]],[1]!ARannulationPB[Donnée],[1]!ARannulationPB[Donnée],"",0,1)="","","X")</f>
        <v>#REF!</v>
      </c>
      <c r="J83" s="218" t="e">
        <f>IF(_xlfn.XLOOKUP(Dico2[[#This Row],[Nom du champ]],[1]!CmdExtU[Donnée],[1]!CmdExtU[Donnée],"",0,1)="","","X")</f>
        <v>#REF!</v>
      </c>
      <c r="K83" s="218" t="e">
        <f>IF(_xlfn.XLOOKUP(Dico2[[#This Row],[Nom du champ]],[1]!ARCmdExtU[Donnée],[1]!ARCmdExtU[Donnée],"",0,1)="","","X")</f>
        <v>#REF!</v>
      </c>
      <c r="L83" s="218" t="e">
        <f>IF(_xlfn.XLOOKUP(Dico2[[#This Row],[Nom du champ]],[1]!CRCmdExtU[Donnée],[1]!CRCmdExtU[Donnée],"",0,1)="","","X")</f>
        <v>#REF!</v>
      </c>
      <c r="M83" s="218" t="e">
        <f>IF(_xlfn.XLOOKUP(Dico2[[#This Row],[Nom du champ]],[1]!CRMad[Donnée],[1]!CRMad[Donnée],"",0,1)="","","X")</f>
        <v>#REF!</v>
      </c>
      <c r="N83" s="218" t="e">
        <f>IF(_xlfn.XLOOKUP(Dico2[[#This Row],[Nom du champ]],[1]!DeltaIPE[Donnée],[1]!DeltaIPE[Donnée],"",0,1)="","","X")</f>
        <v>#REF!</v>
      </c>
      <c r="O83" s="218" t="e">
        <f>IF(_xlfn.XLOOKUP(Dico2[[#This Row],[Nom du champ]],[1]!HistoIPE[Donnée],[1]!HistoIPE[Donnée],"",0,1)="","","X")</f>
        <v>#REF!</v>
      </c>
      <c r="P83" s="218" t="e">
        <f>IF(_xlfn.XLOOKUP(Dico2[[#This Row],[Nom du champ]],[1]!CPN[Donnée],[1]!CPN[Donnée],"",0,1)="","","X")</f>
        <v>#REF!</v>
      </c>
      <c r="Q83" s="218" t="e">
        <f>IF(_xlfn.XLOOKUP(Dico2[[#This Row],[Nom du champ]],[1]!DeltaCPN[Donnée],[1]!DeltaCPN[Donnée],"",0,1)="","","X")</f>
        <v>#REF!</v>
      </c>
      <c r="R83" s="218" t="e">
        <f>IF(_xlfn.XLOOKUP(Dico2[[#This Row],[Nom du champ]],[1]!HistoCPN[Donnée],[1]!HistoCPN[Donnée],"",0,1)="","","X")</f>
        <v>#REF!</v>
      </c>
      <c r="S83" s="218" t="e">
        <f>IF(_xlfn.XLOOKUP(Dico2[[#This Row],[Nom du champ]],[1]!CmdinfoPM[Donnée],[1]!CmdinfoPM[Donnée],"",0,1)="","","X")</f>
        <v>#REF!</v>
      </c>
      <c r="T83" s="218" t="e">
        <f>IF(_xlfn.XLOOKUP(Dico2[[#This Row],[Nom du champ]],[1]!ARCmdInfoPM[Donnée],[1]!ARCmdInfoPM[Donnée],"",0,1)="","","X")</f>
        <v>#REF!</v>
      </c>
      <c r="U83" s="218" t="e">
        <f>IF(_xlfn.XLOOKUP(Dico2[[#This Row],[Nom du champ]],[1]!ARMad[Donnée],[1]!ARMad[Donnée],"",0,1)="","","X")</f>
        <v>#REF!</v>
      </c>
      <c r="V83" s="218" t="e">
        <f>IF(_xlfn.XLOOKUP(Dico2[[#This Row],[Nom du champ]],[1]!NotifPrev[Donnée],[1]!NotifPrev[Donnée],"",0,1)="","","X")</f>
        <v>#REF!</v>
      </c>
      <c r="W83" s="218" t="e">
        <f>IF(_xlfn.XLOOKUP(Dico2[[#This Row],[Nom du champ]],[1]!CRInfoSyndic[Donnée],[1]!CRInfoSyndic[Donnée],"",0,1)="","","X")</f>
        <v>#REF!</v>
      </c>
      <c r="X83" s="218" t="e">
        <f>IF(_xlfn.XLOOKUP(Dico2[[#This Row],[Nom du champ]],[1]!Addu[Donnée],[1]!Addu[Donnée],"",0,1)="","","X")</f>
        <v>#REF!</v>
      </c>
      <c r="Y83" s="218" t="e">
        <f>IF(_xlfn.XLOOKUP(Dico2[[#This Row],[Nom du champ]],[1]!CRAddu[Donnée],[1]!CRAddu[Donnée],"",0,1)="","","X")</f>
        <v>#REF!</v>
      </c>
      <c r="Z83" s="218" t="e">
        <f>IF(_xlfn.XLOOKUP(Dico2[[#This Row],[Nom du champ]],[1]!CmdAnn[Donnée],[1]!CmdAnn[Donnée],"",0,1)="","","X")</f>
        <v>#REF!</v>
      </c>
      <c r="AA83" s="218" t="e">
        <f>IF(_xlfn.XLOOKUP(Dico2[[#This Row],[Nom du champ]],[1]!CRAnnu[Donnée],[1]!CRAnnu[Donnée],"",0,1)="","","X")</f>
        <v>#REF!</v>
      </c>
    </row>
    <row r="84" spans="1:27">
      <c r="A84" s="221" t="s">
        <v>195</v>
      </c>
      <c r="B84" s="221" t="s">
        <v>563</v>
      </c>
      <c r="D84" s="218" t="e">
        <f>IF(_xlfn.XLOOKUP(Dico2[[#This Row],[Nom du champ]],[1]!IPE[Donnée],[1]!IPE[Donnée],"",0,1)="","","X")</f>
        <v>#REF!</v>
      </c>
      <c r="E84" s="218" t="e">
        <f>IF(_xlfn.XLOOKUP(Dico2[[#This Row],[Nom du champ]],[1]!CmdPB[Donnée],[1]!CmdPB[Donnée],"",0,1)="","","X")</f>
        <v>#REF!</v>
      </c>
      <c r="F84" s="218" t="e">
        <f>IF(_xlfn.XLOOKUP(Dico2[[#This Row],[Nom du champ]],[1]!ARcmdPB[Donnée],[1]!ARcmdPB[Donnée],"",0,1)="","","X")</f>
        <v>#REF!</v>
      </c>
      <c r="G84" s="218" t="e">
        <f>IF(_xlfn.XLOOKUP(Dico2[[#This Row],[Nom du champ]],[1]!CRcmdPB[Donnée],[1]!CRcmdPB[Donnée],"",0,1)="","","X")</f>
        <v>#REF!</v>
      </c>
      <c r="H84" s="218" t="e">
        <f>IF(_xlfn.XLOOKUP(Dico2[[#This Row],[Nom du champ]],[1]!AnnulationPB[Donnée],[1]!AnnulationPB[Donnée],"",0,1)="","","X")</f>
        <v>#REF!</v>
      </c>
      <c r="I84" s="218" t="e">
        <f>IF(_xlfn.XLOOKUP(Dico2[[#This Row],[Nom du champ]],[1]!ARannulationPB[Donnée],[1]!ARannulationPB[Donnée],"",0,1)="","","X")</f>
        <v>#REF!</v>
      </c>
      <c r="J84" s="218" t="e">
        <f>IF(_xlfn.XLOOKUP(Dico2[[#This Row],[Nom du champ]],[1]!CmdExtU[Donnée],[1]!CmdExtU[Donnée],"",0,1)="","","X")</f>
        <v>#REF!</v>
      </c>
      <c r="K84" s="218" t="e">
        <f>IF(_xlfn.XLOOKUP(Dico2[[#This Row],[Nom du champ]],[1]!ARCmdExtU[Donnée],[1]!ARCmdExtU[Donnée],"",0,1)="","","X")</f>
        <v>#REF!</v>
      </c>
      <c r="L84" s="218" t="e">
        <f>IF(_xlfn.XLOOKUP(Dico2[[#This Row],[Nom du champ]],[1]!CRCmdExtU[Donnée],[1]!CRCmdExtU[Donnée],"",0,1)="","","X")</f>
        <v>#REF!</v>
      </c>
      <c r="M84" s="218" t="e">
        <f>IF(_xlfn.XLOOKUP(Dico2[[#This Row],[Nom du champ]],[1]!CRMad[Donnée],[1]!CRMad[Donnée],"",0,1)="","","X")</f>
        <v>#REF!</v>
      </c>
      <c r="N84" s="218" t="e">
        <f>IF(_xlfn.XLOOKUP(Dico2[[#This Row],[Nom du champ]],[1]!DeltaIPE[Donnée],[1]!DeltaIPE[Donnée],"",0,1)="","","X")</f>
        <v>#REF!</v>
      </c>
      <c r="O84" s="218" t="e">
        <f>IF(_xlfn.XLOOKUP(Dico2[[#This Row],[Nom du champ]],[1]!HistoIPE[Donnée],[1]!HistoIPE[Donnée],"",0,1)="","","X")</f>
        <v>#REF!</v>
      </c>
      <c r="P84" s="218" t="e">
        <f>IF(_xlfn.XLOOKUP(Dico2[[#This Row],[Nom du champ]],[1]!CPN[Donnée],[1]!CPN[Donnée],"",0,1)="","","X")</f>
        <v>#REF!</v>
      </c>
      <c r="Q84" s="218" t="e">
        <f>IF(_xlfn.XLOOKUP(Dico2[[#This Row],[Nom du champ]],[1]!DeltaCPN[Donnée],[1]!DeltaCPN[Donnée],"",0,1)="","","X")</f>
        <v>#REF!</v>
      </c>
      <c r="R84" s="218" t="e">
        <f>IF(_xlfn.XLOOKUP(Dico2[[#This Row],[Nom du champ]],[1]!HistoCPN[Donnée],[1]!HistoCPN[Donnée],"",0,1)="","","X")</f>
        <v>#REF!</v>
      </c>
      <c r="S84" s="218" t="e">
        <f>IF(_xlfn.XLOOKUP(Dico2[[#This Row],[Nom du champ]],[1]!CmdinfoPM[Donnée],[1]!CmdinfoPM[Donnée],"",0,1)="","","X")</f>
        <v>#REF!</v>
      </c>
      <c r="T84" s="218" t="e">
        <f>IF(_xlfn.XLOOKUP(Dico2[[#This Row],[Nom du champ]],[1]!ARCmdInfoPM[Donnée],[1]!ARCmdInfoPM[Donnée],"",0,1)="","","X")</f>
        <v>#REF!</v>
      </c>
      <c r="U84" s="218" t="e">
        <f>IF(_xlfn.XLOOKUP(Dico2[[#This Row],[Nom du champ]],[1]!ARMad[Donnée],[1]!ARMad[Donnée],"",0,1)="","","X")</f>
        <v>#REF!</v>
      </c>
      <c r="V84" s="218" t="e">
        <f>IF(_xlfn.XLOOKUP(Dico2[[#This Row],[Nom du champ]],[1]!NotifPrev[Donnée],[1]!NotifPrev[Donnée],"",0,1)="","","X")</f>
        <v>#REF!</v>
      </c>
      <c r="W84" s="218" t="e">
        <f>IF(_xlfn.XLOOKUP(Dico2[[#This Row],[Nom du champ]],[1]!CRInfoSyndic[Donnée],[1]!CRInfoSyndic[Donnée],"",0,1)="","","X")</f>
        <v>#REF!</v>
      </c>
      <c r="X84" s="218" t="e">
        <f>IF(_xlfn.XLOOKUP(Dico2[[#This Row],[Nom du champ]],[1]!Addu[Donnée],[1]!Addu[Donnée],"",0,1)="","","X")</f>
        <v>#REF!</v>
      </c>
      <c r="Y84" s="218" t="e">
        <f>IF(_xlfn.XLOOKUP(Dico2[[#This Row],[Nom du champ]],[1]!CRAddu[Donnée],[1]!CRAddu[Donnée],"",0,1)="","","X")</f>
        <v>#REF!</v>
      </c>
      <c r="Z84" s="218" t="e">
        <f>IF(_xlfn.XLOOKUP(Dico2[[#This Row],[Nom du champ]],[1]!CmdAnn[Donnée],[1]!CmdAnn[Donnée],"",0,1)="","","X")</f>
        <v>#REF!</v>
      </c>
      <c r="AA84" s="218" t="e">
        <f>IF(_xlfn.XLOOKUP(Dico2[[#This Row],[Nom du champ]],[1]!CRAnnu[Donnée],[1]!CRAnnu[Donnée],"",0,1)="","","X")</f>
        <v>#REF!</v>
      </c>
    </row>
    <row r="85" spans="1:27">
      <c r="A85" s="222" t="s">
        <v>179</v>
      </c>
      <c r="B85" s="221" t="s">
        <v>49</v>
      </c>
      <c r="D85" s="218" t="e">
        <f>IF(_xlfn.XLOOKUP(Dico2[[#This Row],[Nom du champ]],[1]!IPE[Donnée],[1]!IPE[Donnée],"",0,1)="","","X")</f>
        <v>#REF!</v>
      </c>
      <c r="E85" s="218" t="e">
        <f>IF(_xlfn.XLOOKUP(Dico2[[#This Row],[Nom du champ]],[1]!CmdPB[Donnée],[1]!CmdPB[Donnée],"",0,1)="","","X")</f>
        <v>#REF!</v>
      </c>
      <c r="F85" s="218" t="e">
        <f>IF(_xlfn.XLOOKUP(Dico2[[#This Row],[Nom du champ]],[1]!ARcmdPB[Donnée],[1]!ARcmdPB[Donnée],"",0,1)="","","X")</f>
        <v>#REF!</v>
      </c>
      <c r="G85" s="218" t="e">
        <f>IF(_xlfn.XLOOKUP(Dico2[[#This Row],[Nom du champ]],[1]!CRcmdPB[Donnée],[1]!CRcmdPB[Donnée],"",0,1)="","","X")</f>
        <v>#REF!</v>
      </c>
      <c r="H85" s="218" t="e">
        <f>IF(_xlfn.XLOOKUP(Dico2[[#This Row],[Nom du champ]],[1]!AnnulationPB[Donnée],[1]!AnnulationPB[Donnée],"",0,1)="","","X")</f>
        <v>#REF!</v>
      </c>
      <c r="I85" s="218" t="e">
        <f>IF(_xlfn.XLOOKUP(Dico2[[#This Row],[Nom du champ]],[1]!ARannulationPB[Donnée],[1]!ARannulationPB[Donnée],"",0,1)="","","X")</f>
        <v>#REF!</v>
      </c>
      <c r="J85" s="218" t="e">
        <f>IF(_xlfn.XLOOKUP(Dico2[[#This Row],[Nom du champ]],[1]!CmdExtU[Donnée],[1]!CmdExtU[Donnée],"",0,1)="","","X")</f>
        <v>#REF!</v>
      </c>
      <c r="K85" s="218" t="e">
        <f>IF(_xlfn.XLOOKUP(Dico2[[#This Row],[Nom du champ]],[1]!ARCmdExtU[Donnée],[1]!ARCmdExtU[Donnée],"",0,1)="","","X")</f>
        <v>#REF!</v>
      </c>
      <c r="L85" s="218" t="e">
        <f>IF(_xlfn.XLOOKUP(Dico2[[#This Row],[Nom du champ]],[1]!CRCmdExtU[Donnée],[1]!CRCmdExtU[Donnée],"",0,1)="","","X")</f>
        <v>#REF!</v>
      </c>
      <c r="M85" s="218" t="e">
        <f>IF(_xlfn.XLOOKUP(Dico2[[#This Row],[Nom du champ]],[1]!CRMad[Donnée],[1]!CRMad[Donnée],"",0,1)="","","X")</f>
        <v>#REF!</v>
      </c>
      <c r="N85" s="218" t="e">
        <f>IF(_xlfn.XLOOKUP(Dico2[[#This Row],[Nom du champ]],[1]!DeltaIPE[Donnée],[1]!DeltaIPE[Donnée],"",0,1)="","","X")</f>
        <v>#REF!</v>
      </c>
      <c r="O85" s="218" t="e">
        <f>IF(_xlfn.XLOOKUP(Dico2[[#This Row],[Nom du champ]],[1]!HistoIPE[Donnée],[1]!HistoIPE[Donnée],"",0,1)="","","X")</f>
        <v>#REF!</v>
      </c>
      <c r="P85" s="218" t="e">
        <f>IF(_xlfn.XLOOKUP(Dico2[[#This Row],[Nom du champ]],[1]!CPN[Donnée],[1]!CPN[Donnée],"",0,1)="","","X")</f>
        <v>#REF!</v>
      </c>
      <c r="Q85" s="218" t="e">
        <f>IF(_xlfn.XLOOKUP(Dico2[[#This Row],[Nom du champ]],[1]!DeltaCPN[Donnée],[1]!DeltaCPN[Donnée],"",0,1)="","","X")</f>
        <v>#REF!</v>
      </c>
      <c r="R85" s="218" t="e">
        <f>IF(_xlfn.XLOOKUP(Dico2[[#This Row],[Nom du champ]],[1]!HistoCPN[Donnée],[1]!HistoCPN[Donnée],"",0,1)="","","X")</f>
        <v>#REF!</v>
      </c>
      <c r="S85" s="218" t="e">
        <f>IF(_xlfn.XLOOKUP(Dico2[[#This Row],[Nom du champ]],[1]!CmdinfoPM[Donnée],[1]!CmdinfoPM[Donnée],"",0,1)="","","X")</f>
        <v>#REF!</v>
      </c>
      <c r="T85" s="218" t="e">
        <f>IF(_xlfn.XLOOKUP(Dico2[[#This Row],[Nom du champ]],[1]!ARCmdInfoPM[Donnée],[1]!ARCmdInfoPM[Donnée],"",0,1)="","","X")</f>
        <v>#REF!</v>
      </c>
      <c r="U85" s="218" t="e">
        <f>IF(_xlfn.XLOOKUP(Dico2[[#This Row],[Nom du champ]],[1]!ARMad[Donnée],[1]!ARMad[Donnée],"",0,1)="","","X")</f>
        <v>#REF!</v>
      </c>
      <c r="V85" s="218" t="e">
        <f>IF(_xlfn.XLOOKUP(Dico2[[#This Row],[Nom du champ]],[1]!NotifPrev[Donnée],[1]!NotifPrev[Donnée],"",0,1)="","","X")</f>
        <v>#REF!</v>
      </c>
      <c r="W85" s="218" t="e">
        <f>IF(_xlfn.XLOOKUP(Dico2[[#This Row],[Nom du champ]],[1]!CRInfoSyndic[Donnée],[1]!CRInfoSyndic[Donnée],"",0,1)="","","X")</f>
        <v>#REF!</v>
      </c>
      <c r="X85" s="218" t="e">
        <f>IF(_xlfn.XLOOKUP(Dico2[[#This Row],[Nom du champ]],[1]!Addu[Donnée],[1]!Addu[Donnée],"",0,1)="","","X")</f>
        <v>#REF!</v>
      </c>
      <c r="Y85" s="218" t="e">
        <f>IF(_xlfn.XLOOKUP(Dico2[[#This Row],[Nom du champ]],[1]!CRAddu[Donnée],[1]!CRAddu[Donnée],"",0,1)="","","X")</f>
        <v>#REF!</v>
      </c>
      <c r="Z85" s="218" t="e">
        <f>IF(_xlfn.XLOOKUP(Dico2[[#This Row],[Nom du champ]],[1]!CmdAnn[Donnée],[1]!CmdAnn[Donnée],"",0,1)="","","X")</f>
        <v>#REF!</v>
      </c>
      <c r="AA85" s="218" t="e">
        <f>IF(_xlfn.XLOOKUP(Dico2[[#This Row],[Nom du champ]],[1]!CRAnnu[Donnée],[1]!CRAnnu[Donnée],"",0,1)="","","X")</f>
        <v>#REF!</v>
      </c>
    </row>
    <row r="86" spans="1:27">
      <c r="A86" s="211" t="s">
        <v>427</v>
      </c>
      <c r="B86" s="209" t="s">
        <v>49</v>
      </c>
      <c r="D86" s="218" t="e">
        <f>IF(_xlfn.XLOOKUP(Dico2[[#This Row],[Nom du champ]],[1]!IPE[Donnée],[1]!IPE[Donnée],"",0,1)="","","X")</f>
        <v>#REF!</v>
      </c>
      <c r="E86" s="218" t="e">
        <f>IF(_xlfn.XLOOKUP(Dico2[[#This Row],[Nom du champ]],[1]!CmdPB[Donnée],[1]!CmdPB[Donnée],"",0,1)="","","X")</f>
        <v>#REF!</v>
      </c>
      <c r="F86" s="218" t="e">
        <f>IF(_xlfn.XLOOKUP(Dico2[[#This Row],[Nom du champ]],[1]!ARcmdPB[Donnée],[1]!ARcmdPB[Donnée],"",0,1)="","","X")</f>
        <v>#REF!</v>
      </c>
      <c r="G86" s="218" t="e">
        <f>IF(_xlfn.XLOOKUP(Dico2[[#This Row],[Nom du champ]],[1]!CRcmdPB[Donnée],[1]!CRcmdPB[Donnée],"",0,1)="","","X")</f>
        <v>#REF!</v>
      </c>
      <c r="H86" s="218" t="e">
        <f>IF(_xlfn.XLOOKUP(Dico2[[#This Row],[Nom du champ]],[1]!AnnulationPB[Donnée],[1]!AnnulationPB[Donnée],"",0,1)="","","X")</f>
        <v>#REF!</v>
      </c>
      <c r="I86" s="218" t="e">
        <f>IF(_xlfn.XLOOKUP(Dico2[[#This Row],[Nom du champ]],[1]!ARannulationPB[Donnée],[1]!ARannulationPB[Donnée],"",0,1)="","","X")</f>
        <v>#REF!</v>
      </c>
      <c r="J86" s="218" t="e">
        <f>IF(_xlfn.XLOOKUP(Dico2[[#This Row],[Nom du champ]],[1]!CmdExtU[Donnée],[1]!CmdExtU[Donnée],"",0,1)="","","X")</f>
        <v>#REF!</v>
      </c>
      <c r="K86" s="218" t="e">
        <f>IF(_xlfn.XLOOKUP(Dico2[[#This Row],[Nom du champ]],[1]!ARCmdExtU[Donnée],[1]!ARCmdExtU[Donnée],"",0,1)="","","X")</f>
        <v>#REF!</v>
      </c>
      <c r="L86" s="218" t="e">
        <f>IF(_xlfn.XLOOKUP(Dico2[[#This Row],[Nom du champ]],[1]!CRCmdExtU[Donnée],[1]!CRCmdExtU[Donnée],"",0,1)="","","X")</f>
        <v>#REF!</v>
      </c>
      <c r="M86" s="218" t="e">
        <f>IF(_xlfn.XLOOKUP(Dico2[[#This Row],[Nom du champ]],[1]!CRMad[Donnée],[1]!CRMad[Donnée],"",0,1)="","","X")</f>
        <v>#REF!</v>
      </c>
      <c r="N86" s="218" t="e">
        <f>IF(_xlfn.XLOOKUP(Dico2[[#This Row],[Nom du champ]],[1]!DeltaIPE[Donnée],[1]!DeltaIPE[Donnée],"",0,1)="","","X")</f>
        <v>#REF!</v>
      </c>
      <c r="O86" s="218" t="e">
        <f>IF(_xlfn.XLOOKUP(Dico2[[#This Row],[Nom du champ]],[1]!HistoIPE[Donnée],[1]!HistoIPE[Donnée],"",0,1)="","","X")</f>
        <v>#REF!</v>
      </c>
      <c r="P86" s="218" t="e">
        <f>IF(_xlfn.XLOOKUP(Dico2[[#This Row],[Nom du champ]],[1]!CPN[Donnée],[1]!CPN[Donnée],"",0,1)="","","X")</f>
        <v>#REF!</v>
      </c>
      <c r="Q86" s="218" t="e">
        <f>IF(_xlfn.XLOOKUP(Dico2[[#This Row],[Nom du champ]],[1]!DeltaCPN[Donnée],[1]!DeltaCPN[Donnée],"",0,1)="","","X")</f>
        <v>#REF!</v>
      </c>
      <c r="R86" s="218" t="e">
        <f>IF(_xlfn.XLOOKUP(Dico2[[#This Row],[Nom du champ]],[1]!HistoCPN[Donnée],[1]!HistoCPN[Donnée],"",0,1)="","","X")</f>
        <v>#REF!</v>
      </c>
      <c r="S86" s="218" t="e">
        <f>IF(_xlfn.XLOOKUP(Dico2[[#This Row],[Nom du champ]],[1]!CmdinfoPM[Donnée],[1]!CmdinfoPM[Donnée],"",0,1)="","","X")</f>
        <v>#REF!</v>
      </c>
      <c r="T86" s="218" t="e">
        <f>IF(_xlfn.XLOOKUP(Dico2[[#This Row],[Nom du champ]],[1]!ARCmdInfoPM[Donnée],[1]!ARCmdInfoPM[Donnée],"",0,1)="","","X")</f>
        <v>#REF!</v>
      </c>
      <c r="U86" s="218" t="e">
        <f>IF(_xlfn.XLOOKUP(Dico2[[#This Row],[Nom du champ]],[1]!ARMad[Donnée],[1]!ARMad[Donnée],"",0,1)="","","X")</f>
        <v>#REF!</v>
      </c>
      <c r="V86" s="218" t="e">
        <f>IF(_xlfn.XLOOKUP(Dico2[[#This Row],[Nom du champ]],[1]!NotifPrev[Donnée],[1]!NotifPrev[Donnée],"",0,1)="","","X")</f>
        <v>#REF!</v>
      </c>
      <c r="W86" s="218" t="e">
        <f>IF(_xlfn.XLOOKUP(Dico2[[#This Row],[Nom du champ]],[1]!CRInfoSyndic[Donnée],[1]!CRInfoSyndic[Donnée],"",0,1)="","","X")</f>
        <v>#REF!</v>
      </c>
      <c r="X86" s="218" t="e">
        <f>IF(_xlfn.XLOOKUP(Dico2[[#This Row],[Nom du champ]],[1]!Addu[Donnée],[1]!Addu[Donnée],"",0,1)="","","X")</f>
        <v>#REF!</v>
      </c>
      <c r="Y86" s="218" t="e">
        <f>IF(_xlfn.XLOOKUP(Dico2[[#This Row],[Nom du champ]],[1]!CRAddu[Donnée],[1]!CRAddu[Donnée],"",0,1)="","","X")</f>
        <v>#REF!</v>
      </c>
      <c r="Z86" s="218" t="e">
        <f>IF(_xlfn.XLOOKUP(Dico2[[#This Row],[Nom du champ]],[1]!CmdAnn[Donnée],[1]!CmdAnn[Donnée],"",0,1)="","","X")</f>
        <v>#REF!</v>
      </c>
      <c r="AA86" s="218" t="e">
        <f>IF(_xlfn.XLOOKUP(Dico2[[#This Row],[Nom du champ]],[1]!CRAnnu[Donnée],[1]!CRAnnu[Donnée],"",0,1)="","","X")</f>
        <v>#REF!</v>
      </c>
    </row>
    <row r="87" spans="1:27" ht="20.399999999999999">
      <c r="A87" s="211" t="s">
        <v>443</v>
      </c>
      <c r="B87" s="211" t="s">
        <v>606</v>
      </c>
      <c r="D87" s="218" t="e">
        <f>IF(_xlfn.XLOOKUP(Dico2[[#This Row],[Nom du champ]],[1]!IPE[Donnée],[1]!IPE[Donnée],"",0,1)="","","X")</f>
        <v>#REF!</v>
      </c>
      <c r="E87" s="218" t="e">
        <f>IF(_xlfn.XLOOKUP(Dico2[[#This Row],[Nom du champ]],[1]!CmdPB[Donnée],[1]!CmdPB[Donnée],"",0,1)="","","X")</f>
        <v>#REF!</v>
      </c>
      <c r="F87" s="218" t="e">
        <f>IF(_xlfn.XLOOKUP(Dico2[[#This Row],[Nom du champ]],[1]!ARcmdPB[Donnée],[1]!ARcmdPB[Donnée],"",0,1)="","","X")</f>
        <v>#REF!</v>
      </c>
      <c r="G87" s="218" t="e">
        <f>IF(_xlfn.XLOOKUP(Dico2[[#This Row],[Nom du champ]],[1]!CRcmdPB[Donnée],[1]!CRcmdPB[Donnée],"",0,1)="","","X")</f>
        <v>#REF!</v>
      </c>
      <c r="H87" s="218" t="e">
        <f>IF(_xlfn.XLOOKUP(Dico2[[#This Row],[Nom du champ]],[1]!AnnulationPB[Donnée],[1]!AnnulationPB[Donnée],"",0,1)="","","X")</f>
        <v>#REF!</v>
      </c>
      <c r="I87" s="218" t="e">
        <f>IF(_xlfn.XLOOKUP(Dico2[[#This Row],[Nom du champ]],[1]!ARannulationPB[Donnée],[1]!ARannulationPB[Donnée],"",0,1)="","","X")</f>
        <v>#REF!</v>
      </c>
      <c r="J87" s="218" t="e">
        <f>IF(_xlfn.XLOOKUP(Dico2[[#This Row],[Nom du champ]],[1]!CmdExtU[Donnée],[1]!CmdExtU[Donnée],"",0,1)="","","X")</f>
        <v>#REF!</v>
      </c>
      <c r="K87" s="218" t="e">
        <f>IF(_xlfn.XLOOKUP(Dico2[[#This Row],[Nom du champ]],[1]!ARCmdExtU[Donnée],[1]!ARCmdExtU[Donnée],"",0,1)="","","X")</f>
        <v>#REF!</v>
      </c>
      <c r="L87" s="218" t="e">
        <f>IF(_xlfn.XLOOKUP(Dico2[[#This Row],[Nom du champ]],[1]!CRCmdExtU[Donnée],[1]!CRCmdExtU[Donnée],"",0,1)="","","X")</f>
        <v>#REF!</v>
      </c>
      <c r="M87" s="218" t="e">
        <f>IF(_xlfn.XLOOKUP(Dico2[[#This Row],[Nom du champ]],[1]!CRMad[Donnée],[1]!CRMad[Donnée],"",0,1)="","","X")</f>
        <v>#REF!</v>
      </c>
      <c r="N87" s="218" t="e">
        <f>IF(_xlfn.XLOOKUP(Dico2[[#This Row],[Nom du champ]],[1]!DeltaIPE[Donnée],[1]!DeltaIPE[Donnée],"",0,1)="","","X")</f>
        <v>#REF!</v>
      </c>
      <c r="O87" s="218" t="e">
        <f>IF(_xlfn.XLOOKUP(Dico2[[#This Row],[Nom du champ]],[1]!HistoIPE[Donnée],[1]!HistoIPE[Donnée],"",0,1)="","","X")</f>
        <v>#REF!</v>
      </c>
      <c r="P87" s="218" t="e">
        <f>IF(_xlfn.XLOOKUP(Dico2[[#This Row],[Nom du champ]],[1]!CPN[Donnée],[1]!CPN[Donnée],"",0,1)="","","X")</f>
        <v>#REF!</v>
      </c>
      <c r="Q87" s="218" t="e">
        <f>IF(_xlfn.XLOOKUP(Dico2[[#This Row],[Nom du champ]],[1]!DeltaCPN[Donnée],[1]!DeltaCPN[Donnée],"",0,1)="","","X")</f>
        <v>#REF!</v>
      </c>
      <c r="R87" s="218" t="e">
        <f>IF(_xlfn.XLOOKUP(Dico2[[#This Row],[Nom du champ]],[1]!HistoCPN[Donnée],[1]!HistoCPN[Donnée],"",0,1)="","","X")</f>
        <v>#REF!</v>
      </c>
      <c r="S87" s="218" t="e">
        <f>IF(_xlfn.XLOOKUP(Dico2[[#This Row],[Nom du champ]],[1]!CmdinfoPM[Donnée],[1]!CmdinfoPM[Donnée],"",0,1)="","","X")</f>
        <v>#REF!</v>
      </c>
      <c r="T87" s="218" t="e">
        <f>IF(_xlfn.XLOOKUP(Dico2[[#This Row],[Nom du champ]],[1]!ARCmdInfoPM[Donnée],[1]!ARCmdInfoPM[Donnée],"",0,1)="","","X")</f>
        <v>#REF!</v>
      </c>
      <c r="U87" s="218" t="e">
        <f>IF(_xlfn.XLOOKUP(Dico2[[#This Row],[Nom du champ]],[1]!ARMad[Donnée],[1]!ARMad[Donnée],"",0,1)="","","X")</f>
        <v>#REF!</v>
      </c>
      <c r="V87" s="218" t="e">
        <f>IF(_xlfn.XLOOKUP(Dico2[[#This Row],[Nom du champ]],[1]!NotifPrev[Donnée],[1]!NotifPrev[Donnée],"",0,1)="","","X")</f>
        <v>#REF!</v>
      </c>
      <c r="W87" s="218" t="e">
        <f>IF(_xlfn.XLOOKUP(Dico2[[#This Row],[Nom du champ]],[1]!CRInfoSyndic[Donnée],[1]!CRInfoSyndic[Donnée],"",0,1)="","","X")</f>
        <v>#REF!</v>
      </c>
      <c r="X87" s="218" t="e">
        <f>IF(_xlfn.XLOOKUP(Dico2[[#This Row],[Nom du champ]],[1]!Addu[Donnée],[1]!Addu[Donnée],"",0,1)="","","X")</f>
        <v>#REF!</v>
      </c>
      <c r="Y87" s="218" t="e">
        <f>IF(_xlfn.XLOOKUP(Dico2[[#This Row],[Nom du champ]],[1]!CRAddu[Donnée],[1]!CRAddu[Donnée],"",0,1)="","","X")</f>
        <v>#REF!</v>
      </c>
      <c r="Z87" s="218" t="e">
        <f>IF(_xlfn.XLOOKUP(Dico2[[#This Row],[Nom du champ]],[1]!CmdAnn[Donnée],[1]!CmdAnn[Donnée],"",0,1)="","","X")</f>
        <v>#REF!</v>
      </c>
      <c r="AA87" s="218" t="e">
        <f>IF(_xlfn.XLOOKUP(Dico2[[#This Row],[Nom du champ]],[1]!CRAnnu[Donnée],[1]!CRAnnu[Donnée],"",0,1)="","","X")</f>
        <v>#REF!</v>
      </c>
    </row>
    <row r="88" spans="1:27">
      <c r="A88" s="211" t="s">
        <v>429</v>
      </c>
      <c r="B88" s="209" t="s">
        <v>49</v>
      </c>
      <c r="D88" s="218" t="e">
        <f>IF(_xlfn.XLOOKUP(Dico2[[#This Row],[Nom du champ]],[1]!IPE[Donnée],[1]!IPE[Donnée],"",0,1)="","","X")</f>
        <v>#REF!</v>
      </c>
      <c r="E88" s="218" t="e">
        <f>IF(_xlfn.XLOOKUP(Dico2[[#This Row],[Nom du champ]],[1]!CmdPB[Donnée],[1]!CmdPB[Donnée],"",0,1)="","","X")</f>
        <v>#REF!</v>
      </c>
      <c r="F88" s="218" t="e">
        <f>IF(_xlfn.XLOOKUP(Dico2[[#This Row],[Nom du champ]],[1]!ARcmdPB[Donnée],[1]!ARcmdPB[Donnée],"",0,1)="","","X")</f>
        <v>#REF!</v>
      </c>
      <c r="G88" s="218" t="e">
        <f>IF(_xlfn.XLOOKUP(Dico2[[#This Row],[Nom du champ]],[1]!CRcmdPB[Donnée],[1]!CRcmdPB[Donnée],"",0,1)="","","X")</f>
        <v>#REF!</v>
      </c>
      <c r="H88" s="218" t="e">
        <f>IF(_xlfn.XLOOKUP(Dico2[[#This Row],[Nom du champ]],[1]!AnnulationPB[Donnée],[1]!AnnulationPB[Donnée],"",0,1)="","","X")</f>
        <v>#REF!</v>
      </c>
      <c r="I88" s="218" t="e">
        <f>IF(_xlfn.XLOOKUP(Dico2[[#This Row],[Nom du champ]],[1]!ARannulationPB[Donnée],[1]!ARannulationPB[Donnée],"",0,1)="","","X")</f>
        <v>#REF!</v>
      </c>
      <c r="J88" s="218" t="e">
        <f>IF(_xlfn.XLOOKUP(Dico2[[#This Row],[Nom du champ]],[1]!CmdExtU[Donnée],[1]!CmdExtU[Donnée],"",0,1)="","","X")</f>
        <v>#REF!</v>
      </c>
      <c r="K88" s="218" t="e">
        <f>IF(_xlfn.XLOOKUP(Dico2[[#This Row],[Nom du champ]],[1]!ARCmdExtU[Donnée],[1]!ARCmdExtU[Donnée],"",0,1)="","","X")</f>
        <v>#REF!</v>
      </c>
      <c r="L88" s="218" t="e">
        <f>IF(_xlfn.XLOOKUP(Dico2[[#This Row],[Nom du champ]],[1]!CRCmdExtU[Donnée],[1]!CRCmdExtU[Donnée],"",0,1)="","","X")</f>
        <v>#REF!</v>
      </c>
      <c r="M88" s="218" t="e">
        <f>IF(_xlfn.XLOOKUP(Dico2[[#This Row],[Nom du champ]],[1]!CRMad[Donnée],[1]!CRMad[Donnée],"",0,1)="","","X")</f>
        <v>#REF!</v>
      </c>
      <c r="N88" s="218" t="e">
        <f>IF(_xlfn.XLOOKUP(Dico2[[#This Row],[Nom du champ]],[1]!DeltaIPE[Donnée],[1]!DeltaIPE[Donnée],"",0,1)="","","X")</f>
        <v>#REF!</v>
      </c>
      <c r="O88" s="218" t="e">
        <f>IF(_xlfn.XLOOKUP(Dico2[[#This Row],[Nom du champ]],[1]!HistoIPE[Donnée],[1]!HistoIPE[Donnée],"",0,1)="","","X")</f>
        <v>#REF!</v>
      </c>
      <c r="P88" s="218" t="e">
        <f>IF(_xlfn.XLOOKUP(Dico2[[#This Row],[Nom du champ]],[1]!CPN[Donnée],[1]!CPN[Donnée],"",0,1)="","","X")</f>
        <v>#REF!</v>
      </c>
      <c r="Q88" s="218" t="e">
        <f>IF(_xlfn.XLOOKUP(Dico2[[#This Row],[Nom du champ]],[1]!DeltaCPN[Donnée],[1]!DeltaCPN[Donnée],"",0,1)="","","X")</f>
        <v>#REF!</v>
      </c>
      <c r="R88" s="218" t="e">
        <f>IF(_xlfn.XLOOKUP(Dico2[[#This Row],[Nom du champ]],[1]!HistoCPN[Donnée],[1]!HistoCPN[Donnée],"",0,1)="","","X")</f>
        <v>#REF!</v>
      </c>
      <c r="S88" s="218" t="e">
        <f>IF(_xlfn.XLOOKUP(Dico2[[#This Row],[Nom du champ]],[1]!CmdinfoPM[Donnée],[1]!CmdinfoPM[Donnée],"",0,1)="","","X")</f>
        <v>#REF!</v>
      </c>
      <c r="T88" s="218" t="e">
        <f>IF(_xlfn.XLOOKUP(Dico2[[#This Row],[Nom du champ]],[1]!ARCmdInfoPM[Donnée],[1]!ARCmdInfoPM[Donnée],"",0,1)="","","X")</f>
        <v>#REF!</v>
      </c>
      <c r="U88" s="218" t="e">
        <f>IF(_xlfn.XLOOKUP(Dico2[[#This Row],[Nom du champ]],[1]!ARMad[Donnée],[1]!ARMad[Donnée],"",0,1)="","","X")</f>
        <v>#REF!</v>
      </c>
      <c r="V88" s="218" t="e">
        <f>IF(_xlfn.XLOOKUP(Dico2[[#This Row],[Nom du champ]],[1]!NotifPrev[Donnée],[1]!NotifPrev[Donnée],"",0,1)="","","X")</f>
        <v>#REF!</v>
      </c>
      <c r="W88" s="218" t="e">
        <f>IF(_xlfn.XLOOKUP(Dico2[[#This Row],[Nom du champ]],[1]!CRInfoSyndic[Donnée],[1]!CRInfoSyndic[Donnée],"",0,1)="","","X")</f>
        <v>#REF!</v>
      </c>
      <c r="X88" s="218" t="e">
        <f>IF(_xlfn.XLOOKUP(Dico2[[#This Row],[Nom du champ]],[1]!Addu[Donnée],[1]!Addu[Donnée],"",0,1)="","","X")</f>
        <v>#REF!</v>
      </c>
      <c r="Y88" s="218" t="e">
        <f>IF(_xlfn.XLOOKUP(Dico2[[#This Row],[Nom du champ]],[1]!CRAddu[Donnée],[1]!CRAddu[Donnée],"",0,1)="","","X")</f>
        <v>#REF!</v>
      </c>
      <c r="Z88" s="218" t="e">
        <f>IF(_xlfn.XLOOKUP(Dico2[[#This Row],[Nom du champ]],[1]!CmdAnn[Donnée],[1]!CmdAnn[Donnée],"",0,1)="","","X")</f>
        <v>#REF!</v>
      </c>
      <c r="AA88" s="218" t="e">
        <f>IF(_xlfn.XLOOKUP(Dico2[[#This Row],[Nom du champ]],[1]!CRAnnu[Donnée],[1]!CRAnnu[Donnée],"",0,1)="","","X")</f>
        <v>#REF!</v>
      </c>
    </row>
    <row r="89" spans="1:27">
      <c r="A89" s="210" t="s">
        <v>251</v>
      </c>
      <c r="B89" s="211" t="s">
        <v>49</v>
      </c>
      <c r="D89" s="218" t="e">
        <f>IF(_xlfn.XLOOKUP(Dico2[[#This Row],[Nom du champ]],[1]!IPE[Donnée],[1]!IPE[Donnée],"",0,1)="","","X")</f>
        <v>#REF!</v>
      </c>
      <c r="E89" s="218" t="e">
        <f>IF(_xlfn.XLOOKUP(Dico2[[#This Row],[Nom du champ]],[1]!CmdPB[Donnée],[1]!CmdPB[Donnée],"",0,1)="","","X")</f>
        <v>#REF!</v>
      </c>
      <c r="F89" s="218" t="e">
        <f>IF(_xlfn.XLOOKUP(Dico2[[#This Row],[Nom du champ]],[1]!ARcmdPB[Donnée],[1]!ARcmdPB[Donnée],"",0,1)="","","X")</f>
        <v>#REF!</v>
      </c>
      <c r="G89" s="218" t="e">
        <f>IF(_xlfn.XLOOKUP(Dico2[[#This Row],[Nom du champ]],[1]!CRcmdPB[Donnée],[1]!CRcmdPB[Donnée],"",0,1)="","","X")</f>
        <v>#REF!</v>
      </c>
      <c r="H89" s="218" t="e">
        <f>IF(_xlfn.XLOOKUP(Dico2[[#This Row],[Nom du champ]],[1]!AnnulationPB[Donnée],[1]!AnnulationPB[Donnée],"",0,1)="","","X")</f>
        <v>#REF!</v>
      </c>
      <c r="I89" s="218" t="e">
        <f>IF(_xlfn.XLOOKUP(Dico2[[#This Row],[Nom du champ]],[1]!ARannulationPB[Donnée],[1]!ARannulationPB[Donnée],"",0,1)="","","X")</f>
        <v>#REF!</v>
      </c>
      <c r="J89" s="218" t="e">
        <f>IF(_xlfn.XLOOKUP(Dico2[[#This Row],[Nom du champ]],[1]!CmdExtU[Donnée],[1]!CmdExtU[Donnée],"",0,1)="","","X")</f>
        <v>#REF!</v>
      </c>
      <c r="K89" s="218" t="e">
        <f>IF(_xlfn.XLOOKUP(Dico2[[#This Row],[Nom du champ]],[1]!ARCmdExtU[Donnée],[1]!ARCmdExtU[Donnée],"",0,1)="","","X")</f>
        <v>#REF!</v>
      </c>
      <c r="L89" s="218" t="e">
        <f>IF(_xlfn.XLOOKUP(Dico2[[#This Row],[Nom du champ]],[1]!CRCmdExtU[Donnée],[1]!CRCmdExtU[Donnée],"",0,1)="","","X")</f>
        <v>#REF!</v>
      </c>
      <c r="M89" s="218" t="e">
        <f>IF(_xlfn.XLOOKUP(Dico2[[#This Row],[Nom du champ]],[1]!CRMad[Donnée],[1]!CRMad[Donnée],"",0,1)="","","X")</f>
        <v>#REF!</v>
      </c>
      <c r="N89" s="218" t="e">
        <f>IF(_xlfn.XLOOKUP(Dico2[[#This Row],[Nom du champ]],[1]!DeltaIPE[Donnée],[1]!DeltaIPE[Donnée],"",0,1)="","","X")</f>
        <v>#REF!</v>
      </c>
      <c r="O89" s="218" t="e">
        <f>IF(_xlfn.XLOOKUP(Dico2[[#This Row],[Nom du champ]],[1]!HistoIPE[Donnée],[1]!HistoIPE[Donnée],"",0,1)="","","X")</f>
        <v>#REF!</v>
      </c>
      <c r="P89" s="218" t="e">
        <f>IF(_xlfn.XLOOKUP(Dico2[[#This Row],[Nom du champ]],[1]!CPN[Donnée],[1]!CPN[Donnée],"",0,1)="","","X")</f>
        <v>#REF!</v>
      </c>
      <c r="Q89" s="218" t="e">
        <f>IF(_xlfn.XLOOKUP(Dico2[[#This Row],[Nom du champ]],[1]!DeltaCPN[Donnée],[1]!DeltaCPN[Donnée],"",0,1)="","","X")</f>
        <v>#REF!</v>
      </c>
      <c r="R89" s="218" t="e">
        <f>IF(_xlfn.XLOOKUP(Dico2[[#This Row],[Nom du champ]],[1]!HistoCPN[Donnée],[1]!HistoCPN[Donnée],"",0,1)="","","X")</f>
        <v>#REF!</v>
      </c>
      <c r="S89" s="218" t="e">
        <f>IF(_xlfn.XLOOKUP(Dico2[[#This Row],[Nom du champ]],[1]!CmdinfoPM[Donnée],[1]!CmdinfoPM[Donnée],"",0,1)="","","X")</f>
        <v>#REF!</v>
      </c>
      <c r="T89" s="218" t="e">
        <f>IF(_xlfn.XLOOKUP(Dico2[[#This Row],[Nom du champ]],[1]!ARCmdInfoPM[Donnée],[1]!ARCmdInfoPM[Donnée],"",0,1)="","","X")</f>
        <v>#REF!</v>
      </c>
      <c r="U89" s="218" t="e">
        <f>IF(_xlfn.XLOOKUP(Dico2[[#This Row],[Nom du champ]],[1]!ARMad[Donnée],[1]!ARMad[Donnée],"",0,1)="","","X")</f>
        <v>#REF!</v>
      </c>
      <c r="V89" s="218" t="e">
        <f>IF(_xlfn.XLOOKUP(Dico2[[#This Row],[Nom du champ]],[1]!NotifPrev[Donnée],[1]!NotifPrev[Donnée],"",0,1)="","","X")</f>
        <v>#REF!</v>
      </c>
      <c r="W89" s="218" t="e">
        <f>IF(_xlfn.XLOOKUP(Dico2[[#This Row],[Nom du champ]],[1]!CRInfoSyndic[Donnée],[1]!CRInfoSyndic[Donnée],"",0,1)="","","X")</f>
        <v>#REF!</v>
      </c>
      <c r="X89" s="218" t="e">
        <f>IF(_xlfn.XLOOKUP(Dico2[[#This Row],[Nom du champ]],[1]!Addu[Donnée],[1]!Addu[Donnée],"",0,1)="","","X")</f>
        <v>#REF!</v>
      </c>
      <c r="Y89" s="218" t="e">
        <f>IF(_xlfn.XLOOKUP(Dico2[[#This Row],[Nom du champ]],[1]!CRAddu[Donnée],[1]!CRAddu[Donnée],"",0,1)="","","X")</f>
        <v>#REF!</v>
      </c>
      <c r="Z89" s="218" t="e">
        <f>IF(_xlfn.XLOOKUP(Dico2[[#This Row],[Nom du champ]],[1]!CmdAnn[Donnée],[1]!CmdAnn[Donnée],"",0,1)="","","X")</f>
        <v>#REF!</v>
      </c>
      <c r="AA89" s="218" t="e">
        <f>IF(_xlfn.XLOOKUP(Dico2[[#This Row],[Nom du champ]],[1]!CRAnnu[Donnée],[1]!CRAnnu[Donnée],"",0,1)="","","X")</f>
        <v>#REF!</v>
      </c>
    </row>
    <row r="90" spans="1:27">
      <c r="A90" s="212" t="s">
        <v>247</v>
      </c>
      <c r="B90" s="211" t="s">
        <v>49</v>
      </c>
      <c r="D90" s="218" t="e">
        <f>IF(_xlfn.XLOOKUP(Dico2[[#This Row],[Nom du champ]],[1]!IPE[Donnée],[1]!IPE[Donnée],"",0,1)="","","X")</f>
        <v>#REF!</v>
      </c>
      <c r="E90" s="218" t="e">
        <f>IF(_xlfn.XLOOKUP(Dico2[[#This Row],[Nom du champ]],[1]!CmdPB[Donnée],[1]!CmdPB[Donnée],"",0,1)="","","X")</f>
        <v>#REF!</v>
      </c>
      <c r="F90" s="218" t="e">
        <f>IF(_xlfn.XLOOKUP(Dico2[[#This Row],[Nom du champ]],[1]!ARcmdPB[Donnée],[1]!ARcmdPB[Donnée],"",0,1)="","","X")</f>
        <v>#REF!</v>
      </c>
      <c r="G90" s="218" t="e">
        <f>IF(_xlfn.XLOOKUP(Dico2[[#This Row],[Nom du champ]],[1]!CRcmdPB[Donnée],[1]!CRcmdPB[Donnée],"",0,1)="","","X")</f>
        <v>#REF!</v>
      </c>
      <c r="H90" s="218" t="e">
        <f>IF(_xlfn.XLOOKUP(Dico2[[#This Row],[Nom du champ]],[1]!AnnulationPB[Donnée],[1]!AnnulationPB[Donnée],"",0,1)="","","X")</f>
        <v>#REF!</v>
      </c>
      <c r="I90" s="218" t="e">
        <f>IF(_xlfn.XLOOKUP(Dico2[[#This Row],[Nom du champ]],[1]!ARannulationPB[Donnée],[1]!ARannulationPB[Donnée],"",0,1)="","","X")</f>
        <v>#REF!</v>
      </c>
      <c r="J90" s="218" t="e">
        <f>IF(_xlfn.XLOOKUP(Dico2[[#This Row],[Nom du champ]],[1]!CmdExtU[Donnée],[1]!CmdExtU[Donnée],"",0,1)="","","X")</f>
        <v>#REF!</v>
      </c>
      <c r="K90" s="218" t="e">
        <f>IF(_xlfn.XLOOKUP(Dico2[[#This Row],[Nom du champ]],[1]!ARCmdExtU[Donnée],[1]!ARCmdExtU[Donnée],"",0,1)="","","X")</f>
        <v>#REF!</v>
      </c>
      <c r="L90" s="218" t="e">
        <f>IF(_xlfn.XLOOKUP(Dico2[[#This Row],[Nom du champ]],[1]!CRCmdExtU[Donnée],[1]!CRCmdExtU[Donnée],"",0,1)="","","X")</f>
        <v>#REF!</v>
      </c>
      <c r="M90" s="218" t="e">
        <f>IF(_xlfn.XLOOKUP(Dico2[[#This Row],[Nom du champ]],[1]!CRMad[Donnée],[1]!CRMad[Donnée],"",0,1)="","","X")</f>
        <v>#REF!</v>
      </c>
      <c r="N90" s="218" t="e">
        <f>IF(_xlfn.XLOOKUP(Dico2[[#This Row],[Nom du champ]],[1]!DeltaIPE[Donnée],[1]!DeltaIPE[Donnée],"",0,1)="","","X")</f>
        <v>#REF!</v>
      </c>
      <c r="O90" s="218" t="e">
        <f>IF(_xlfn.XLOOKUP(Dico2[[#This Row],[Nom du champ]],[1]!HistoIPE[Donnée],[1]!HistoIPE[Donnée],"",0,1)="","","X")</f>
        <v>#REF!</v>
      </c>
      <c r="P90" s="218" t="e">
        <f>IF(_xlfn.XLOOKUP(Dico2[[#This Row],[Nom du champ]],[1]!CPN[Donnée],[1]!CPN[Donnée],"",0,1)="","","X")</f>
        <v>#REF!</v>
      </c>
      <c r="Q90" s="218" t="e">
        <f>IF(_xlfn.XLOOKUP(Dico2[[#This Row],[Nom du champ]],[1]!DeltaCPN[Donnée],[1]!DeltaCPN[Donnée],"",0,1)="","","X")</f>
        <v>#REF!</v>
      </c>
      <c r="R90" s="218" t="e">
        <f>IF(_xlfn.XLOOKUP(Dico2[[#This Row],[Nom du champ]],[1]!HistoCPN[Donnée],[1]!HistoCPN[Donnée],"",0,1)="","","X")</f>
        <v>#REF!</v>
      </c>
      <c r="S90" s="218" t="e">
        <f>IF(_xlfn.XLOOKUP(Dico2[[#This Row],[Nom du champ]],[1]!CmdinfoPM[Donnée],[1]!CmdinfoPM[Donnée],"",0,1)="","","X")</f>
        <v>#REF!</v>
      </c>
      <c r="T90" s="218" t="e">
        <f>IF(_xlfn.XLOOKUP(Dico2[[#This Row],[Nom du champ]],[1]!ARCmdInfoPM[Donnée],[1]!ARCmdInfoPM[Donnée],"",0,1)="","","X")</f>
        <v>#REF!</v>
      </c>
      <c r="U90" s="218" t="e">
        <f>IF(_xlfn.XLOOKUP(Dico2[[#This Row],[Nom du champ]],[1]!ARMad[Donnée],[1]!ARMad[Donnée],"",0,1)="","","X")</f>
        <v>#REF!</v>
      </c>
      <c r="V90" s="218" t="e">
        <f>IF(_xlfn.XLOOKUP(Dico2[[#This Row],[Nom du champ]],[1]!NotifPrev[Donnée],[1]!NotifPrev[Donnée],"",0,1)="","","X")</f>
        <v>#REF!</v>
      </c>
      <c r="W90" s="218" t="e">
        <f>IF(_xlfn.XLOOKUP(Dico2[[#This Row],[Nom du champ]],[1]!CRInfoSyndic[Donnée],[1]!CRInfoSyndic[Donnée],"",0,1)="","","X")</f>
        <v>#REF!</v>
      </c>
      <c r="X90" s="218" t="e">
        <f>IF(_xlfn.XLOOKUP(Dico2[[#This Row],[Nom du champ]],[1]!Addu[Donnée],[1]!Addu[Donnée],"",0,1)="","","X")</f>
        <v>#REF!</v>
      </c>
      <c r="Y90" s="218" t="e">
        <f>IF(_xlfn.XLOOKUP(Dico2[[#This Row],[Nom du champ]],[1]!CRAddu[Donnée],[1]!CRAddu[Donnée],"",0,1)="","","X")</f>
        <v>#REF!</v>
      </c>
      <c r="Z90" s="218" t="e">
        <f>IF(_xlfn.XLOOKUP(Dico2[[#This Row],[Nom du champ]],[1]!CmdAnn[Donnée],[1]!CmdAnn[Donnée],"",0,1)="","","X")</f>
        <v>#REF!</v>
      </c>
      <c r="AA90" s="218" t="e">
        <f>IF(_xlfn.XLOOKUP(Dico2[[#This Row],[Nom du champ]],[1]!CRAnnu[Donnée],[1]!CRAnnu[Donnée],"",0,1)="","","X")</f>
        <v>#REF!</v>
      </c>
    </row>
    <row r="91" spans="1:27">
      <c r="A91" s="222" t="s">
        <v>375</v>
      </c>
      <c r="B91" s="211" t="s">
        <v>221</v>
      </c>
      <c r="D91" s="218" t="e">
        <f>IF(_xlfn.XLOOKUP(Dico2[[#This Row],[Nom du champ]],[1]!IPE[Donnée],[1]!IPE[Donnée],"",0,1)="","","X")</f>
        <v>#REF!</v>
      </c>
      <c r="E91" s="218" t="e">
        <f>IF(_xlfn.XLOOKUP(Dico2[[#This Row],[Nom du champ]],[1]!CmdPB[Donnée],[1]!CmdPB[Donnée],"",0,1)="","","X")</f>
        <v>#REF!</v>
      </c>
      <c r="F91" s="218" t="e">
        <f>IF(_xlfn.XLOOKUP(Dico2[[#This Row],[Nom du champ]],[1]!ARcmdPB[Donnée],[1]!ARcmdPB[Donnée],"",0,1)="","","X")</f>
        <v>#REF!</v>
      </c>
      <c r="G91" s="218" t="e">
        <f>IF(_xlfn.XLOOKUP(Dico2[[#This Row],[Nom du champ]],[1]!CRcmdPB[Donnée],[1]!CRcmdPB[Donnée],"",0,1)="","","X")</f>
        <v>#REF!</v>
      </c>
      <c r="H91" s="218" t="e">
        <f>IF(_xlfn.XLOOKUP(Dico2[[#This Row],[Nom du champ]],[1]!AnnulationPB[Donnée],[1]!AnnulationPB[Donnée],"",0,1)="","","X")</f>
        <v>#REF!</v>
      </c>
      <c r="I91" s="218" t="e">
        <f>IF(_xlfn.XLOOKUP(Dico2[[#This Row],[Nom du champ]],[1]!ARannulationPB[Donnée],[1]!ARannulationPB[Donnée],"",0,1)="","","X")</f>
        <v>#REF!</v>
      </c>
      <c r="J91" s="218" t="e">
        <f>IF(_xlfn.XLOOKUP(Dico2[[#This Row],[Nom du champ]],[1]!CmdExtU[Donnée],[1]!CmdExtU[Donnée],"",0,1)="","","X")</f>
        <v>#REF!</v>
      </c>
      <c r="K91" s="218" t="e">
        <f>IF(_xlfn.XLOOKUP(Dico2[[#This Row],[Nom du champ]],[1]!ARCmdExtU[Donnée],[1]!ARCmdExtU[Donnée],"",0,1)="","","X")</f>
        <v>#REF!</v>
      </c>
      <c r="L91" s="218" t="e">
        <f>IF(_xlfn.XLOOKUP(Dico2[[#This Row],[Nom du champ]],[1]!CRCmdExtU[Donnée],[1]!CRCmdExtU[Donnée],"",0,1)="","","X")</f>
        <v>#REF!</v>
      </c>
      <c r="M91" s="218" t="e">
        <f>IF(_xlfn.XLOOKUP(Dico2[[#This Row],[Nom du champ]],[1]!CRMad[Donnée],[1]!CRMad[Donnée],"",0,1)="","","X")</f>
        <v>#REF!</v>
      </c>
      <c r="N91" s="218" t="e">
        <f>IF(_xlfn.XLOOKUP(Dico2[[#This Row],[Nom du champ]],[1]!DeltaIPE[Donnée],[1]!DeltaIPE[Donnée],"",0,1)="","","X")</f>
        <v>#REF!</v>
      </c>
      <c r="O91" s="218" t="e">
        <f>IF(_xlfn.XLOOKUP(Dico2[[#This Row],[Nom du champ]],[1]!HistoIPE[Donnée],[1]!HistoIPE[Donnée],"",0,1)="","","X")</f>
        <v>#REF!</v>
      </c>
      <c r="P91" s="218" t="e">
        <f>IF(_xlfn.XLOOKUP(Dico2[[#This Row],[Nom du champ]],[1]!CPN[Donnée],[1]!CPN[Donnée],"",0,1)="","","X")</f>
        <v>#REF!</v>
      </c>
      <c r="Q91" s="218" t="e">
        <f>IF(_xlfn.XLOOKUP(Dico2[[#This Row],[Nom du champ]],[1]!DeltaCPN[Donnée],[1]!DeltaCPN[Donnée],"",0,1)="","","X")</f>
        <v>#REF!</v>
      </c>
      <c r="R91" s="218" t="e">
        <f>IF(_xlfn.XLOOKUP(Dico2[[#This Row],[Nom du champ]],[1]!HistoCPN[Donnée],[1]!HistoCPN[Donnée],"",0,1)="","","X")</f>
        <v>#REF!</v>
      </c>
      <c r="S91" s="218" t="e">
        <f>IF(_xlfn.XLOOKUP(Dico2[[#This Row],[Nom du champ]],[1]!CmdinfoPM[Donnée],[1]!CmdinfoPM[Donnée],"",0,1)="","","X")</f>
        <v>#REF!</v>
      </c>
      <c r="T91" s="218" t="e">
        <f>IF(_xlfn.XLOOKUP(Dico2[[#This Row],[Nom du champ]],[1]!ARCmdInfoPM[Donnée],[1]!ARCmdInfoPM[Donnée],"",0,1)="","","X")</f>
        <v>#REF!</v>
      </c>
      <c r="U91" s="218" t="e">
        <f>IF(_xlfn.XLOOKUP(Dico2[[#This Row],[Nom du champ]],[1]!ARMad[Donnée],[1]!ARMad[Donnée],"",0,1)="","","X")</f>
        <v>#REF!</v>
      </c>
      <c r="V91" s="218" t="e">
        <f>IF(_xlfn.XLOOKUP(Dico2[[#This Row],[Nom du champ]],[1]!NotifPrev[Donnée],[1]!NotifPrev[Donnée],"",0,1)="","","X")</f>
        <v>#REF!</v>
      </c>
      <c r="W91" s="218" t="e">
        <f>IF(_xlfn.XLOOKUP(Dico2[[#This Row],[Nom du champ]],[1]!CRInfoSyndic[Donnée],[1]!CRInfoSyndic[Donnée],"",0,1)="","","X")</f>
        <v>#REF!</v>
      </c>
      <c r="X91" s="218" t="e">
        <f>IF(_xlfn.XLOOKUP(Dico2[[#This Row],[Nom du champ]],[1]!Addu[Donnée],[1]!Addu[Donnée],"",0,1)="","","X")</f>
        <v>#REF!</v>
      </c>
      <c r="Y91" s="218" t="e">
        <f>IF(_xlfn.XLOOKUP(Dico2[[#This Row],[Nom du champ]],[1]!CRAddu[Donnée],[1]!CRAddu[Donnée],"",0,1)="","","X")</f>
        <v>#REF!</v>
      </c>
      <c r="Z91" s="218" t="e">
        <f>IF(_xlfn.XLOOKUP(Dico2[[#This Row],[Nom du champ]],[1]!CmdAnn[Donnée],[1]!CmdAnn[Donnée],"",0,1)="","","X")</f>
        <v>#REF!</v>
      </c>
      <c r="AA91" s="218" t="e">
        <f>IF(_xlfn.XLOOKUP(Dico2[[#This Row],[Nom du champ]],[1]!CRAnnu[Donnée],[1]!CRAnnu[Donnée],"",0,1)="","","X")</f>
        <v>#REF!</v>
      </c>
    </row>
    <row r="92" spans="1:27">
      <c r="A92" s="222" t="s">
        <v>404</v>
      </c>
      <c r="B92" s="232" t="s">
        <v>49</v>
      </c>
      <c r="D92" s="218" t="e">
        <f>IF(_xlfn.XLOOKUP(Dico2[[#This Row],[Nom du champ]],[1]!IPE[Donnée],[1]!IPE[Donnée],"",0,1)="","","X")</f>
        <v>#REF!</v>
      </c>
      <c r="E92" s="218" t="e">
        <f>IF(_xlfn.XLOOKUP(Dico2[[#This Row],[Nom du champ]],[1]!CmdPB[Donnée],[1]!CmdPB[Donnée],"",0,1)="","","X")</f>
        <v>#REF!</v>
      </c>
      <c r="F92" s="218" t="e">
        <f>IF(_xlfn.XLOOKUP(Dico2[[#This Row],[Nom du champ]],[1]!ARcmdPB[Donnée],[1]!ARcmdPB[Donnée],"",0,1)="","","X")</f>
        <v>#REF!</v>
      </c>
      <c r="G92" s="218" t="e">
        <f>IF(_xlfn.XLOOKUP(Dico2[[#This Row],[Nom du champ]],[1]!CRcmdPB[Donnée],[1]!CRcmdPB[Donnée],"",0,1)="","","X")</f>
        <v>#REF!</v>
      </c>
      <c r="H92" s="218" t="e">
        <f>IF(_xlfn.XLOOKUP(Dico2[[#This Row],[Nom du champ]],[1]!AnnulationPB[Donnée],[1]!AnnulationPB[Donnée],"",0,1)="","","X")</f>
        <v>#REF!</v>
      </c>
      <c r="I92" s="218" t="e">
        <f>IF(_xlfn.XLOOKUP(Dico2[[#This Row],[Nom du champ]],[1]!ARannulationPB[Donnée],[1]!ARannulationPB[Donnée],"",0,1)="","","X")</f>
        <v>#REF!</v>
      </c>
      <c r="J92" s="218" t="e">
        <f>IF(_xlfn.XLOOKUP(Dico2[[#This Row],[Nom du champ]],[1]!CmdExtU[Donnée],[1]!CmdExtU[Donnée],"",0,1)="","","X")</f>
        <v>#REF!</v>
      </c>
      <c r="K92" s="218" t="e">
        <f>IF(_xlfn.XLOOKUP(Dico2[[#This Row],[Nom du champ]],[1]!ARCmdExtU[Donnée],[1]!ARCmdExtU[Donnée],"",0,1)="","","X")</f>
        <v>#REF!</v>
      </c>
      <c r="L92" s="218" t="e">
        <f>IF(_xlfn.XLOOKUP(Dico2[[#This Row],[Nom du champ]],[1]!CRCmdExtU[Donnée],[1]!CRCmdExtU[Donnée],"",0,1)="","","X")</f>
        <v>#REF!</v>
      </c>
      <c r="M92" s="218" t="e">
        <f>IF(_xlfn.XLOOKUP(Dico2[[#This Row],[Nom du champ]],[1]!CRMad[Donnée],[1]!CRMad[Donnée],"",0,1)="","","X")</f>
        <v>#REF!</v>
      </c>
      <c r="N92" s="218" t="e">
        <f>IF(_xlfn.XLOOKUP(Dico2[[#This Row],[Nom du champ]],[1]!DeltaIPE[Donnée],[1]!DeltaIPE[Donnée],"",0,1)="","","X")</f>
        <v>#REF!</v>
      </c>
      <c r="O92" s="218" t="e">
        <f>IF(_xlfn.XLOOKUP(Dico2[[#This Row],[Nom du champ]],[1]!HistoIPE[Donnée],[1]!HistoIPE[Donnée],"",0,1)="","","X")</f>
        <v>#REF!</v>
      </c>
      <c r="P92" s="218" t="e">
        <f>IF(_xlfn.XLOOKUP(Dico2[[#This Row],[Nom du champ]],[1]!CPN[Donnée],[1]!CPN[Donnée],"",0,1)="","","X")</f>
        <v>#REF!</v>
      </c>
      <c r="Q92" s="218" t="e">
        <f>IF(_xlfn.XLOOKUP(Dico2[[#This Row],[Nom du champ]],[1]!DeltaCPN[Donnée],[1]!DeltaCPN[Donnée],"",0,1)="","","X")</f>
        <v>#REF!</v>
      </c>
      <c r="R92" s="218" t="e">
        <f>IF(_xlfn.XLOOKUP(Dico2[[#This Row],[Nom du champ]],[1]!HistoCPN[Donnée],[1]!HistoCPN[Donnée],"",0,1)="","","X")</f>
        <v>#REF!</v>
      </c>
      <c r="S92" s="218" t="e">
        <f>IF(_xlfn.XLOOKUP(Dico2[[#This Row],[Nom du champ]],[1]!CmdinfoPM[Donnée],[1]!CmdinfoPM[Donnée],"",0,1)="","","X")</f>
        <v>#REF!</v>
      </c>
      <c r="T92" s="218" t="e">
        <f>IF(_xlfn.XLOOKUP(Dico2[[#This Row],[Nom du champ]],[1]!ARCmdInfoPM[Donnée],[1]!ARCmdInfoPM[Donnée],"",0,1)="","","X")</f>
        <v>#REF!</v>
      </c>
      <c r="U92" s="218" t="e">
        <f>IF(_xlfn.XLOOKUP(Dico2[[#This Row],[Nom du champ]],[1]!ARMad[Donnée],[1]!ARMad[Donnée],"",0,1)="","","X")</f>
        <v>#REF!</v>
      </c>
      <c r="V92" s="218" t="e">
        <f>IF(_xlfn.XLOOKUP(Dico2[[#This Row],[Nom du champ]],[1]!NotifPrev[Donnée],[1]!NotifPrev[Donnée],"",0,1)="","","X")</f>
        <v>#REF!</v>
      </c>
      <c r="W92" s="218" t="e">
        <f>IF(_xlfn.XLOOKUP(Dico2[[#This Row],[Nom du champ]],[1]!CRInfoSyndic[Donnée],[1]!CRInfoSyndic[Donnée],"",0,1)="","","X")</f>
        <v>#REF!</v>
      </c>
      <c r="X92" s="218" t="e">
        <f>IF(_xlfn.XLOOKUP(Dico2[[#This Row],[Nom du champ]],[1]!Addu[Donnée],[1]!Addu[Donnée],"",0,1)="","","X")</f>
        <v>#REF!</v>
      </c>
      <c r="Y92" s="218" t="e">
        <f>IF(_xlfn.XLOOKUP(Dico2[[#This Row],[Nom du champ]],[1]!CRAddu[Donnée],[1]!CRAddu[Donnée],"",0,1)="","","X")</f>
        <v>#REF!</v>
      </c>
      <c r="Z92" s="218" t="e">
        <f>IF(_xlfn.XLOOKUP(Dico2[[#This Row],[Nom du champ]],[1]!CmdAnn[Donnée],[1]!CmdAnn[Donnée],"",0,1)="","","X")</f>
        <v>#REF!</v>
      </c>
      <c r="AA92" s="218" t="e">
        <f>IF(_xlfn.XLOOKUP(Dico2[[#This Row],[Nom du champ]],[1]!CRAnnu[Donnée],[1]!CRAnnu[Donnée],"",0,1)="","","X")</f>
        <v>#REF!</v>
      </c>
    </row>
    <row r="93" spans="1:27">
      <c r="A93" s="224" t="s">
        <v>329</v>
      </c>
      <c r="B93" s="225" t="s">
        <v>330</v>
      </c>
      <c r="D93" s="218" t="e">
        <f>IF(_xlfn.XLOOKUP(Dico2[[#This Row],[Nom du champ]],[1]!IPE[Donnée],[1]!IPE[Donnée],"",0,1)="","","X")</f>
        <v>#REF!</v>
      </c>
      <c r="E93" s="218" t="e">
        <f>IF(_xlfn.XLOOKUP(Dico2[[#This Row],[Nom du champ]],[1]!CmdPB[Donnée],[1]!CmdPB[Donnée],"",0,1)="","","X")</f>
        <v>#REF!</v>
      </c>
      <c r="F93" s="218" t="e">
        <f>IF(_xlfn.XLOOKUP(Dico2[[#This Row],[Nom du champ]],[1]!ARcmdPB[Donnée],[1]!ARcmdPB[Donnée],"",0,1)="","","X")</f>
        <v>#REF!</v>
      </c>
      <c r="G93" s="218" t="e">
        <f>IF(_xlfn.XLOOKUP(Dico2[[#This Row],[Nom du champ]],[1]!CRcmdPB[Donnée],[1]!CRcmdPB[Donnée],"",0,1)="","","X")</f>
        <v>#REF!</v>
      </c>
      <c r="H93" s="218" t="e">
        <f>IF(_xlfn.XLOOKUP(Dico2[[#This Row],[Nom du champ]],[1]!AnnulationPB[Donnée],[1]!AnnulationPB[Donnée],"",0,1)="","","X")</f>
        <v>#REF!</v>
      </c>
      <c r="I93" s="218" t="e">
        <f>IF(_xlfn.XLOOKUP(Dico2[[#This Row],[Nom du champ]],[1]!ARannulationPB[Donnée],[1]!ARannulationPB[Donnée],"",0,1)="","","X")</f>
        <v>#REF!</v>
      </c>
      <c r="J93" s="218" t="e">
        <f>IF(_xlfn.XLOOKUP(Dico2[[#This Row],[Nom du champ]],[1]!CmdExtU[Donnée],[1]!CmdExtU[Donnée],"",0,1)="","","X")</f>
        <v>#REF!</v>
      </c>
      <c r="K93" s="218" t="e">
        <f>IF(_xlfn.XLOOKUP(Dico2[[#This Row],[Nom du champ]],[1]!ARCmdExtU[Donnée],[1]!ARCmdExtU[Donnée],"",0,1)="","","X")</f>
        <v>#REF!</v>
      </c>
      <c r="L93" s="218" t="e">
        <f>IF(_xlfn.XLOOKUP(Dico2[[#This Row],[Nom du champ]],[1]!CRCmdExtU[Donnée],[1]!CRCmdExtU[Donnée],"",0,1)="","","X")</f>
        <v>#REF!</v>
      </c>
      <c r="M93" s="218" t="e">
        <f>IF(_xlfn.XLOOKUP(Dico2[[#This Row],[Nom du champ]],[1]!CRMad[Donnée],[1]!CRMad[Donnée],"",0,1)="","","X")</f>
        <v>#REF!</v>
      </c>
      <c r="N93" s="218" t="e">
        <f>IF(_xlfn.XLOOKUP(Dico2[[#This Row],[Nom du champ]],[1]!DeltaIPE[Donnée],[1]!DeltaIPE[Donnée],"",0,1)="","","X")</f>
        <v>#REF!</v>
      </c>
      <c r="O93" s="218" t="e">
        <f>IF(_xlfn.XLOOKUP(Dico2[[#This Row],[Nom du champ]],[1]!HistoIPE[Donnée],[1]!HistoIPE[Donnée],"",0,1)="","","X")</f>
        <v>#REF!</v>
      </c>
      <c r="P93" s="218" t="e">
        <f>IF(_xlfn.XLOOKUP(Dico2[[#This Row],[Nom du champ]],[1]!CPN[Donnée],[1]!CPN[Donnée],"",0,1)="","","X")</f>
        <v>#REF!</v>
      </c>
      <c r="Q93" s="218" t="e">
        <f>IF(_xlfn.XLOOKUP(Dico2[[#This Row],[Nom du champ]],[1]!DeltaCPN[Donnée],[1]!DeltaCPN[Donnée],"",0,1)="","","X")</f>
        <v>#REF!</v>
      </c>
      <c r="R93" s="218" t="e">
        <f>IF(_xlfn.XLOOKUP(Dico2[[#This Row],[Nom du champ]],[1]!HistoCPN[Donnée],[1]!HistoCPN[Donnée],"",0,1)="","","X")</f>
        <v>#REF!</v>
      </c>
      <c r="S93" s="218" t="e">
        <f>IF(_xlfn.XLOOKUP(Dico2[[#This Row],[Nom du champ]],[1]!CmdinfoPM[Donnée],[1]!CmdinfoPM[Donnée],"",0,1)="","","X")</f>
        <v>#REF!</v>
      </c>
      <c r="T93" s="218" t="e">
        <f>IF(_xlfn.XLOOKUP(Dico2[[#This Row],[Nom du champ]],[1]!ARCmdInfoPM[Donnée],[1]!ARCmdInfoPM[Donnée],"",0,1)="","","X")</f>
        <v>#REF!</v>
      </c>
      <c r="U93" s="218" t="e">
        <f>IF(_xlfn.XLOOKUP(Dico2[[#This Row],[Nom du champ]],[1]!ARMad[Donnée],[1]!ARMad[Donnée],"",0,1)="","","X")</f>
        <v>#REF!</v>
      </c>
      <c r="V93" s="218" t="e">
        <f>IF(_xlfn.XLOOKUP(Dico2[[#This Row],[Nom du champ]],[1]!NotifPrev[Donnée],[1]!NotifPrev[Donnée],"",0,1)="","","X")</f>
        <v>#REF!</v>
      </c>
      <c r="W93" s="218" t="e">
        <f>IF(_xlfn.XLOOKUP(Dico2[[#This Row],[Nom du champ]],[1]!CRInfoSyndic[Donnée],[1]!CRInfoSyndic[Donnée],"",0,1)="","","X")</f>
        <v>#REF!</v>
      </c>
      <c r="X93" s="218" t="e">
        <f>IF(_xlfn.XLOOKUP(Dico2[[#This Row],[Nom du champ]],[1]!Addu[Donnée],[1]!Addu[Donnée],"",0,1)="","","X")</f>
        <v>#REF!</v>
      </c>
      <c r="Y93" s="218" t="e">
        <f>IF(_xlfn.XLOOKUP(Dico2[[#This Row],[Nom du champ]],[1]!CRAddu[Donnée],[1]!CRAddu[Donnée],"",0,1)="","","X")</f>
        <v>#REF!</v>
      </c>
      <c r="Z93" s="218" t="e">
        <f>IF(_xlfn.XLOOKUP(Dico2[[#This Row],[Nom du champ]],[1]!CmdAnn[Donnée],[1]!CmdAnn[Donnée],"",0,1)="","","X")</f>
        <v>#REF!</v>
      </c>
      <c r="AA93" s="218" t="e">
        <f>IF(_xlfn.XLOOKUP(Dico2[[#This Row],[Nom du champ]],[1]!CRAnnu[Donnée],[1]!CRAnnu[Donnée],"",0,1)="","","X")</f>
        <v>#REF!</v>
      </c>
    </row>
    <row r="94" spans="1:27">
      <c r="A94" s="211" t="s">
        <v>323</v>
      </c>
      <c r="B94" s="211" t="s">
        <v>318</v>
      </c>
      <c r="D94" s="218" t="e">
        <f>IF(_xlfn.XLOOKUP(Dico2[[#This Row],[Nom du champ]],[1]!IPE[Donnée],[1]!IPE[Donnée],"",0,1)="","","X")</f>
        <v>#REF!</v>
      </c>
      <c r="E94" s="218" t="e">
        <f>IF(_xlfn.XLOOKUP(Dico2[[#This Row],[Nom du champ]],[1]!CmdPB[Donnée],[1]!CmdPB[Donnée],"",0,1)="","","X")</f>
        <v>#REF!</v>
      </c>
      <c r="F94" s="218" t="e">
        <f>IF(_xlfn.XLOOKUP(Dico2[[#This Row],[Nom du champ]],[1]!ARcmdPB[Donnée],[1]!ARcmdPB[Donnée],"",0,1)="","","X")</f>
        <v>#REF!</v>
      </c>
      <c r="G94" s="218" t="e">
        <f>IF(_xlfn.XLOOKUP(Dico2[[#This Row],[Nom du champ]],[1]!CRcmdPB[Donnée],[1]!CRcmdPB[Donnée],"",0,1)="","","X")</f>
        <v>#REF!</v>
      </c>
      <c r="H94" s="218" t="e">
        <f>IF(_xlfn.XLOOKUP(Dico2[[#This Row],[Nom du champ]],[1]!AnnulationPB[Donnée],[1]!AnnulationPB[Donnée],"",0,1)="","","X")</f>
        <v>#REF!</v>
      </c>
      <c r="I94" s="218" t="e">
        <f>IF(_xlfn.XLOOKUP(Dico2[[#This Row],[Nom du champ]],[1]!ARannulationPB[Donnée],[1]!ARannulationPB[Donnée],"",0,1)="","","X")</f>
        <v>#REF!</v>
      </c>
      <c r="J94" s="218" t="e">
        <f>IF(_xlfn.XLOOKUP(Dico2[[#This Row],[Nom du champ]],[1]!CmdExtU[Donnée],[1]!CmdExtU[Donnée],"",0,1)="","","X")</f>
        <v>#REF!</v>
      </c>
      <c r="K94" s="218" t="e">
        <f>IF(_xlfn.XLOOKUP(Dico2[[#This Row],[Nom du champ]],[1]!ARCmdExtU[Donnée],[1]!ARCmdExtU[Donnée],"",0,1)="","","X")</f>
        <v>#REF!</v>
      </c>
      <c r="L94" s="218" t="e">
        <f>IF(_xlfn.XLOOKUP(Dico2[[#This Row],[Nom du champ]],[1]!CRCmdExtU[Donnée],[1]!CRCmdExtU[Donnée],"",0,1)="","","X")</f>
        <v>#REF!</v>
      </c>
      <c r="M94" s="218" t="e">
        <f>IF(_xlfn.XLOOKUP(Dico2[[#This Row],[Nom du champ]],[1]!CRMad[Donnée],[1]!CRMad[Donnée],"",0,1)="","","X")</f>
        <v>#REF!</v>
      </c>
      <c r="N94" s="218" t="e">
        <f>IF(_xlfn.XLOOKUP(Dico2[[#This Row],[Nom du champ]],[1]!DeltaIPE[Donnée],[1]!DeltaIPE[Donnée],"",0,1)="","","X")</f>
        <v>#REF!</v>
      </c>
      <c r="O94" s="218" t="e">
        <f>IF(_xlfn.XLOOKUP(Dico2[[#This Row],[Nom du champ]],[1]!HistoIPE[Donnée],[1]!HistoIPE[Donnée],"",0,1)="","","X")</f>
        <v>#REF!</v>
      </c>
      <c r="P94" s="218" t="e">
        <f>IF(_xlfn.XLOOKUP(Dico2[[#This Row],[Nom du champ]],[1]!CPN[Donnée],[1]!CPN[Donnée],"",0,1)="","","X")</f>
        <v>#REF!</v>
      </c>
      <c r="Q94" s="218" t="e">
        <f>IF(_xlfn.XLOOKUP(Dico2[[#This Row],[Nom du champ]],[1]!DeltaCPN[Donnée],[1]!DeltaCPN[Donnée],"",0,1)="","","X")</f>
        <v>#REF!</v>
      </c>
      <c r="R94" s="218" t="e">
        <f>IF(_xlfn.XLOOKUP(Dico2[[#This Row],[Nom du champ]],[1]!HistoCPN[Donnée],[1]!HistoCPN[Donnée],"",0,1)="","","X")</f>
        <v>#REF!</v>
      </c>
      <c r="S94" s="218" t="e">
        <f>IF(_xlfn.XLOOKUP(Dico2[[#This Row],[Nom du champ]],[1]!CmdinfoPM[Donnée],[1]!CmdinfoPM[Donnée],"",0,1)="","","X")</f>
        <v>#REF!</v>
      </c>
      <c r="T94" s="218" t="e">
        <f>IF(_xlfn.XLOOKUP(Dico2[[#This Row],[Nom du champ]],[1]!ARCmdInfoPM[Donnée],[1]!ARCmdInfoPM[Donnée],"",0,1)="","","X")</f>
        <v>#REF!</v>
      </c>
      <c r="U94" s="218" t="e">
        <f>IF(_xlfn.XLOOKUP(Dico2[[#This Row],[Nom du champ]],[1]!ARMad[Donnée],[1]!ARMad[Donnée],"",0,1)="","","X")</f>
        <v>#REF!</v>
      </c>
      <c r="V94" s="218" t="e">
        <f>IF(_xlfn.XLOOKUP(Dico2[[#This Row],[Nom du champ]],[1]!NotifPrev[Donnée],[1]!NotifPrev[Donnée],"",0,1)="","","X")</f>
        <v>#REF!</v>
      </c>
      <c r="W94" s="218" t="e">
        <f>IF(_xlfn.XLOOKUP(Dico2[[#This Row],[Nom du champ]],[1]!CRInfoSyndic[Donnée],[1]!CRInfoSyndic[Donnée],"",0,1)="","","X")</f>
        <v>#REF!</v>
      </c>
      <c r="X94" s="218" t="e">
        <f>IF(_xlfn.XLOOKUP(Dico2[[#This Row],[Nom du champ]],[1]!Addu[Donnée],[1]!Addu[Donnée],"",0,1)="","","X")</f>
        <v>#REF!</v>
      </c>
      <c r="Y94" s="218" t="e">
        <f>IF(_xlfn.XLOOKUP(Dico2[[#This Row],[Nom du champ]],[1]!CRAddu[Donnée],[1]!CRAddu[Donnée],"",0,1)="","","X")</f>
        <v>#REF!</v>
      </c>
      <c r="Z94" s="218" t="e">
        <f>IF(_xlfn.XLOOKUP(Dico2[[#This Row],[Nom du champ]],[1]!CmdAnn[Donnée],[1]!CmdAnn[Donnée],"",0,1)="","","X")</f>
        <v>#REF!</v>
      </c>
      <c r="AA94" s="218" t="e">
        <f>IF(_xlfn.XLOOKUP(Dico2[[#This Row],[Nom du champ]],[1]!CRAnnu[Donnée],[1]!CRAnnu[Donnée],"",0,1)="","","X")</f>
        <v>#REF!</v>
      </c>
    </row>
    <row r="95" spans="1:27">
      <c r="A95" s="212" t="s">
        <v>317</v>
      </c>
      <c r="B95" s="212" t="s">
        <v>318</v>
      </c>
      <c r="D95" s="218" t="e">
        <f>IF(_xlfn.XLOOKUP(Dico2[[#This Row],[Nom du champ]],[1]!IPE[Donnée],[1]!IPE[Donnée],"",0,1)="","","X")</f>
        <v>#REF!</v>
      </c>
      <c r="E95" s="218" t="e">
        <f>IF(_xlfn.XLOOKUP(Dico2[[#This Row],[Nom du champ]],[1]!CmdPB[Donnée],[1]!CmdPB[Donnée],"",0,1)="","","X")</f>
        <v>#REF!</v>
      </c>
      <c r="F95" s="218" t="e">
        <f>IF(_xlfn.XLOOKUP(Dico2[[#This Row],[Nom du champ]],[1]!ARcmdPB[Donnée],[1]!ARcmdPB[Donnée],"",0,1)="","","X")</f>
        <v>#REF!</v>
      </c>
      <c r="G95" s="218" t="e">
        <f>IF(_xlfn.XLOOKUP(Dico2[[#This Row],[Nom du champ]],[1]!CRcmdPB[Donnée],[1]!CRcmdPB[Donnée],"",0,1)="","","X")</f>
        <v>#REF!</v>
      </c>
      <c r="H95" s="218" t="e">
        <f>IF(_xlfn.XLOOKUP(Dico2[[#This Row],[Nom du champ]],[1]!AnnulationPB[Donnée],[1]!AnnulationPB[Donnée],"",0,1)="","","X")</f>
        <v>#REF!</v>
      </c>
      <c r="I95" s="218" t="e">
        <f>IF(_xlfn.XLOOKUP(Dico2[[#This Row],[Nom du champ]],[1]!ARannulationPB[Donnée],[1]!ARannulationPB[Donnée],"",0,1)="","","X")</f>
        <v>#REF!</v>
      </c>
      <c r="J95" s="218" t="e">
        <f>IF(_xlfn.XLOOKUP(Dico2[[#This Row],[Nom du champ]],[1]!CmdExtU[Donnée],[1]!CmdExtU[Donnée],"",0,1)="","","X")</f>
        <v>#REF!</v>
      </c>
      <c r="K95" s="218" t="e">
        <f>IF(_xlfn.XLOOKUP(Dico2[[#This Row],[Nom du champ]],[1]!ARCmdExtU[Donnée],[1]!ARCmdExtU[Donnée],"",0,1)="","","X")</f>
        <v>#REF!</v>
      </c>
      <c r="L95" s="218" t="e">
        <f>IF(_xlfn.XLOOKUP(Dico2[[#This Row],[Nom du champ]],[1]!CRCmdExtU[Donnée],[1]!CRCmdExtU[Donnée],"",0,1)="","","X")</f>
        <v>#REF!</v>
      </c>
      <c r="M95" s="218" t="e">
        <f>IF(_xlfn.XLOOKUP(Dico2[[#This Row],[Nom du champ]],[1]!CRMad[Donnée],[1]!CRMad[Donnée],"",0,1)="","","X")</f>
        <v>#REF!</v>
      </c>
      <c r="N95" s="218" t="e">
        <f>IF(_xlfn.XLOOKUP(Dico2[[#This Row],[Nom du champ]],[1]!DeltaIPE[Donnée],[1]!DeltaIPE[Donnée],"",0,1)="","","X")</f>
        <v>#REF!</v>
      </c>
      <c r="O95" s="218" t="e">
        <f>IF(_xlfn.XLOOKUP(Dico2[[#This Row],[Nom du champ]],[1]!HistoIPE[Donnée],[1]!HistoIPE[Donnée],"",0,1)="","","X")</f>
        <v>#REF!</v>
      </c>
      <c r="P95" s="218" t="e">
        <f>IF(_xlfn.XLOOKUP(Dico2[[#This Row],[Nom du champ]],[1]!CPN[Donnée],[1]!CPN[Donnée],"",0,1)="","","X")</f>
        <v>#REF!</v>
      </c>
      <c r="Q95" s="218" t="e">
        <f>IF(_xlfn.XLOOKUP(Dico2[[#This Row],[Nom du champ]],[1]!DeltaCPN[Donnée],[1]!DeltaCPN[Donnée],"",0,1)="","","X")</f>
        <v>#REF!</v>
      </c>
      <c r="R95" s="218" t="e">
        <f>IF(_xlfn.XLOOKUP(Dico2[[#This Row],[Nom du champ]],[1]!HistoCPN[Donnée],[1]!HistoCPN[Donnée],"",0,1)="","","X")</f>
        <v>#REF!</v>
      </c>
      <c r="S95" s="218" t="e">
        <f>IF(_xlfn.XLOOKUP(Dico2[[#This Row],[Nom du champ]],[1]!CmdinfoPM[Donnée],[1]!CmdinfoPM[Donnée],"",0,1)="","","X")</f>
        <v>#REF!</v>
      </c>
      <c r="T95" s="218" t="e">
        <f>IF(_xlfn.XLOOKUP(Dico2[[#This Row],[Nom du champ]],[1]!ARCmdInfoPM[Donnée],[1]!ARCmdInfoPM[Donnée],"",0,1)="","","X")</f>
        <v>#REF!</v>
      </c>
      <c r="U95" s="218" t="e">
        <f>IF(_xlfn.XLOOKUP(Dico2[[#This Row],[Nom du champ]],[1]!ARMad[Donnée],[1]!ARMad[Donnée],"",0,1)="","","X")</f>
        <v>#REF!</v>
      </c>
      <c r="V95" s="218" t="e">
        <f>IF(_xlfn.XLOOKUP(Dico2[[#This Row],[Nom du champ]],[1]!NotifPrev[Donnée],[1]!NotifPrev[Donnée],"",0,1)="","","X")</f>
        <v>#REF!</v>
      </c>
      <c r="W95" s="218" t="e">
        <f>IF(_xlfn.XLOOKUP(Dico2[[#This Row],[Nom du champ]],[1]!CRInfoSyndic[Donnée],[1]!CRInfoSyndic[Donnée],"",0,1)="","","X")</f>
        <v>#REF!</v>
      </c>
      <c r="X95" s="218" t="e">
        <f>IF(_xlfn.XLOOKUP(Dico2[[#This Row],[Nom du champ]],[1]!Addu[Donnée],[1]!Addu[Donnée],"",0,1)="","","X")</f>
        <v>#REF!</v>
      </c>
      <c r="Y95" s="218" t="e">
        <f>IF(_xlfn.XLOOKUP(Dico2[[#This Row],[Nom du champ]],[1]!CRAddu[Donnée],[1]!CRAddu[Donnée],"",0,1)="","","X")</f>
        <v>#REF!</v>
      </c>
      <c r="Z95" s="218" t="e">
        <f>IF(_xlfn.XLOOKUP(Dico2[[#This Row],[Nom du champ]],[1]!CmdAnn[Donnée],[1]!CmdAnn[Donnée],"",0,1)="","","X")</f>
        <v>#REF!</v>
      </c>
      <c r="AA95" s="218" t="e">
        <f>IF(_xlfn.XLOOKUP(Dico2[[#This Row],[Nom du champ]],[1]!CRAnnu[Donnée],[1]!CRAnnu[Donnée],"",0,1)="","","X")</f>
        <v>#REF!</v>
      </c>
    </row>
    <row r="96" spans="1:27">
      <c r="A96" s="219" t="s">
        <v>24</v>
      </c>
      <c r="B96" s="221" t="s">
        <v>49</v>
      </c>
      <c r="D96" s="218" t="e">
        <f>IF(_xlfn.XLOOKUP(Dico2[[#This Row],[Nom du champ]],[1]!IPE[Donnée],[1]!IPE[Donnée],"",0,1)="","","X")</f>
        <v>#REF!</v>
      </c>
      <c r="E96" s="218" t="e">
        <f>IF(_xlfn.XLOOKUP(Dico2[[#This Row],[Nom du champ]],[1]!CmdPB[Donnée],[1]!CmdPB[Donnée],"",0,1)="","","X")</f>
        <v>#REF!</v>
      </c>
      <c r="F96" s="218" t="e">
        <f>IF(_xlfn.XLOOKUP(Dico2[[#This Row],[Nom du champ]],[1]!ARcmdPB[Donnée],[1]!ARcmdPB[Donnée],"",0,1)="","","X")</f>
        <v>#REF!</v>
      </c>
      <c r="G96" s="218" t="e">
        <f>IF(_xlfn.XLOOKUP(Dico2[[#This Row],[Nom du champ]],[1]!CRcmdPB[Donnée],[1]!CRcmdPB[Donnée],"",0,1)="","","X")</f>
        <v>#REF!</v>
      </c>
      <c r="H96" s="218" t="e">
        <f>IF(_xlfn.XLOOKUP(Dico2[[#This Row],[Nom du champ]],[1]!AnnulationPB[Donnée],[1]!AnnulationPB[Donnée],"",0,1)="","","X")</f>
        <v>#REF!</v>
      </c>
      <c r="I96" s="218" t="e">
        <f>IF(_xlfn.XLOOKUP(Dico2[[#This Row],[Nom du champ]],[1]!ARannulationPB[Donnée],[1]!ARannulationPB[Donnée],"",0,1)="","","X")</f>
        <v>#REF!</v>
      </c>
      <c r="J96" s="218" t="e">
        <f>IF(_xlfn.XLOOKUP(Dico2[[#This Row],[Nom du champ]],[1]!CmdExtU[Donnée],[1]!CmdExtU[Donnée],"",0,1)="","","X")</f>
        <v>#REF!</v>
      </c>
      <c r="K96" s="218" t="e">
        <f>IF(_xlfn.XLOOKUP(Dico2[[#This Row],[Nom du champ]],[1]!ARCmdExtU[Donnée],[1]!ARCmdExtU[Donnée],"",0,1)="","","X")</f>
        <v>#REF!</v>
      </c>
      <c r="L96" s="218" t="e">
        <f>IF(_xlfn.XLOOKUP(Dico2[[#This Row],[Nom du champ]],[1]!CRCmdExtU[Donnée],[1]!CRCmdExtU[Donnée],"",0,1)="","","X")</f>
        <v>#REF!</v>
      </c>
      <c r="M96" s="218" t="e">
        <f>IF(_xlfn.XLOOKUP(Dico2[[#This Row],[Nom du champ]],[1]!CRMad[Donnée],[1]!CRMad[Donnée],"",0,1)="","","X")</f>
        <v>#REF!</v>
      </c>
      <c r="N96" s="218" t="e">
        <f>IF(_xlfn.XLOOKUP(Dico2[[#This Row],[Nom du champ]],[1]!DeltaIPE[Donnée],[1]!DeltaIPE[Donnée],"",0,1)="","","X")</f>
        <v>#REF!</v>
      </c>
      <c r="O96" s="218" t="e">
        <f>IF(_xlfn.XLOOKUP(Dico2[[#This Row],[Nom du champ]],[1]!HistoIPE[Donnée],[1]!HistoIPE[Donnée],"",0,1)="","","X")</f>
        <v>#REF!</v>
      </c>
      <c r="P96" s="218" t="e">
        <f>IF(_xlfn.XLOOKUP(Dico2[[#This Row],[Nom du champ]],[1]!CPN[Donnée],[1]!CPN[Donnée],"",0,1)="","","X")</f>
        <v>#REF!</v>
      </c>
      <c r="Q96" s="218" t="e">
        <f>IF(_xlfn.XLOOKUP(Dico2[[#This Row],[Nom du champ]],[1]!DeltaCPN[Donnée],[1]!DeltaCPN[Donnée],"",0,1)="","","X")</f>
        <v>#REF!</v>
      </c>
      <c r="R96" s="218" t="e">
        <f>IF(_xlfn.XLOOKUP(Dico2[[#This Row],[Nom du champ]],[1]!HistoCPN[Donnée],[1]!HistoCPN[Donnée],"",0,1)="","","X")</f>
        <v>#REF!</v>
      </c>
      <c r="S96" s="218" t="e">
        <f>IF(_xlfn.XLOOKUP(Dico2[[#This Row],[Nom du champ]],[1]!CmdinfoPM[Donnée],[1]!CmdinfoPM[Donnée],"",0,1)="","","X")</f>
        <v>#REF!</v>
      </c>
      <c r="T96" s="218" t="e">
        <f>IF(_xlfn.XLOOKUP(Dico2[[#This Row],[Nom du champ]],[1]!ARCmdInfoPM[Donnée],[1]!ARCmdInfoPM[Donnée],"",0,1)="","","X")</f>
        <v>#REF!</v>
      </c>
      <c r="U96" s="218" t="e">
        <f>IF(_xlfn.XLOOKUP(Dico2[[#This Row],[Nom du champ]],[1]!ARMad[Donnée],[1]!ARMad[Donnée],"",0,1)="","","X")</f>
        <v>#REF!</v>
      </c>
      <c r="V96" s="218" t="e">
        <f>IF(_xlfn.XLOOKUP(Dico2[[#This Row],[Nom du champ]],[1]!NotifPrev[Donnée],[1]!NotifPrev[Donnée],"",0,1)="","","X")</f>
        <v>#REF!</v>
      </c>
      <c r="W96" s="218" t="e">
        <f>IF(_xlfn.XLOOKUP(Dico2[[#This Row],[Nom du champ]],[1]!CRInfoSyndic[Donnée],[1]!CRInfoSyndic[Donnée],"",0,1)="","","X")</f>
        <v>#REF!</v>
      </c>
      <c r="X96" s="218" t="e">
        <f>IF(_xlfn.XLOOKUP(Dico2[[#This Row],[Nom du champ]],[1]!Addu[Donnée],[1]!Addu[Donnée],"",0,1)="","","X")</f>
        <v>#REF!</v>
      </c>
      <c r="Y96" s="218" t="e">
        <f>IF(_xlfn.XLOOKUP(Dico2[[#This Row],[Nom du champ]],[1]!CRAddu[Donnée],[1]!CRAddu[Donnée],"",0,1)="","","X")</f>
        <v>#REF!</v>
      </c>
      <c r="Z96" s="218" t="e">
        <f>IF(_xlfn.XLOOKUP(Dico2[[#This Row],[Nom du champ]],[1]!CmdAnn[Donnée],[1]!CmdAnn[Donnée],"",0,1)="","","X")</f>
        <v>#REF!</v>
      </c>
      <c r="AA96" s="218" t="e">
        <f>IF(_xlfn.XLOOKUP(Dico2[[#This Row],[Nom du champ]],[1]!CRAnnu[Donnée],[1]!CRAnnu[Donnée],"",0,1)="","","X")</f>
        <v>#REF!</v>
      </c>
    </row>
    <row r="97" spans="1:27">
      <c r="A97" s="212" t="s">
        <v>320</v>
      </c>
      <c r="B97" s="212" t="s">
        <v>318</v>
      </c>
      <c r="D97" s="218" t="e">
        <f>IF(_xlfn.XLOOKUP(Dico2[[#This Row],[Nom du champ]],[1]!IPE[Donnée],[1]!IPE[Donnée],"",0,1)="","","X")</f>
        <v>#REF!</v>
      </c>
      <c r="E97" s="218" t="e">
        <f>IF(_xlfn.XLOOKUP(Dico2[[#This Row],[Nom du champ]],[1]!CmdPB[Donnée],[1]!CmdPB[Donnée],"",0,1)="","","X")</f>
        <v>#REF!</v>
      </c>
      <c r="F97" s="218" t="e">
        <f>IF(_xlfn.XLOOKUP(Dico2[[#This Row],[Nom du champ]],[1]!ARcmdPB[Donnée],[1]!ARcmdPB[Donnée],"",0,1)="","","X")</f>
        <v>#REF!</v>
      </c>
      <c r="G97" s="218" t="e">
        <f>IF(_xlfn.XLOOKUP(Dico2[[#This Row],[Nom du champ]],[1]!CRcmdPB[Donnée],[1]!CRcmdPB[Donnée],"",0,1)="","","X")</f>
        <v>#REF!</v>
      </c>
      <c r="H97" s="218" t="e">
        <f>IF(_xlfn.XLOOKUP(Dico2[[#This Row],[Nom du champ]],[1]!AnnulationPB[Donnée],[1]!AnnulationPB[Donnée],"",0,1)="","","X")</f>
        <v>#REF!</v>
      </c>
      <c r="I97" s="218" t="e">
        <f>IF(_xlfn.XLOOKUP(Dico2[[#This Row],[Nom du champ]],[1]!ARannulationPB[Donnée],[1]!ARannulationPB[Donnée],"",0,1)="","","X")</f>
        <v>#REF!</v>
      </c>
      <c r="J97" s="218" t="e">
        <f>IF(_xlfn.XLOOKUP(Dico2[[#This Row],[Nom du champ]],[1]!CmdExtU[Donnée],[1]!CmdExtU[Donnée],"",0,1)="","","X")</f>
        <v>#REF!</v>
      </c>
      <c r="K97" s="218" t="e">
        <f>IF(_xlfn.XLOOKUP(Dico2[[#This Row],[Nom du champ]],[1]!ARCmdExtU[Donnée],[1]!ARCmdExtU[Donnée],"",0,1)="","","X")</f>
        <v>#REF!</v>
      </c>
      <c r="L97" s="218" t="e">
        <f>IF(_xlfn.XLOOKUP(Dico2[[#This Row],[Nom du champ]],[1]!CRCmdExtU[Donnée],[1]!CRCmdExtU[Donnée],"",0,1)="","","X")</f>
        <v>#REF!</v>
      </c>
      <c r="M97" s="218" t="e">
        <f>IF(_xlfn.XLOOKUP(Dico2[[#This Row],[Nom du champ]],[1]!CRMad[Donnée],[1]!CRMad[Donnée],"",0,1)="","","X")</f>
        <v>#REF!</v>
      </c>
      <c r="N97" s="218" t="e">
        <f>IF(_xlfn.XLOOKUP(Dico2[[#This Row],[Nom du champ]],[1]!DeltaIPE[Donnée],[1]!DeltaIPE[Donnée],"",0,1)="","","X")</f>
        <v>#REF!</v>
      </c>
      <c r="O97" s="218" t="e">
        <f>IF(_xlfn.XLOOKUP(Dico2[[#This Row],[Nom du champ]],[1]!HistoIPE[Donnée],[1]!HistoIPE[Donnée],"",0,1)="","","X")</f>
        <v>#REF!</v>
      </c>
      <c r="P97" s="218" t="e">
        <f>IF(_xlfn.XLOOKUP(Dico2[[#This Row],[Nom du champ]],[1]!CPN[Donnée],[1]!CPN[Donnée],"",0,1)="","","X")</f>
        <v>#REF!</v>
      </c>
      <c r="Q97" s="218" t="e">
        <f>IF(_xlfn.XLOOKUP(Dico2[[#This Row],[Nom du champ]],[1]!DeltaCPN[Donnée],[1]!DeltaCPN[Donnée],"",0,1)="","","X")</f>
        <v>#REF!</v>
      </c>
      <c r="R97" s="218" t="e">
        <f>IF(_xlfn.XLOOKUP(Dico2[[#This Row],[Nom du champ]],[1]!HistoCPN[Donnée],[1]!HistoCPN[Donnée],"",0,1)="","","X")</f>
        <v>#REF!</v>
      </c>
      <c r="S97" s="218" t="e">
        <f>IF(_xlfn.XLOOKUP(Dico2[[#This Row],[Nom du champ]],[1]!CmdinfoPM[Donnée],[1]!CmdinfoPM[Donnée],"",0,1)="","","X")</f>
        <v>#REF!</v>
      </c>
      <c r="T97" s="218" t="e">
        <f>IF(_xlfn.XLOOKUP(Dico2[[#This Row],[Nom du champ]],[1]!ARCmdInfoPM[Donnée],[1]!ARCmdInfoPM[Donnée],"",0,1)="","","X")</f>
        <v>#REF!</v>
      </c>
      <c r="U97" s="218" t="e">
        <f>IF(_xlfn.XLOOKUP(Dico2[[#This Row],[Nom du champ]],[1]!ARMad[Donnée],[1]!ARMad[Donnée],"",0,1)="","","X")</f>
        <v>#REF!</v>
      </c>
      <c r="V97" s="218" t="e">
        <f>IF(_xlfn.XLOOKUP(Dico2[[#This Row],[Nom du champ]],[1]!NotifPrev[Donnée],[1]!NotifPrev[Donnée],"",0,1)="","","X")</f>
        <v>#REF!</v>
      </c>
      <c r="W97" s="218" t="e">
        <f>IF(_xlfn.XLOOKUP(Dico2[[#This Row],[Nom du champ]],[1]!CRInfoSyndic[Donnée],[1]!CRInfoSyndic[Donnée],"",0,1)="","","X")</f>
        <v>#REF!</v>
      </c>
      <c r="X97" s="218" t="e">
        <f>IF(_xlfn.XLOOKUP(Dico2[[#This Row],[Nom du champ]],[1]!Addu[Donnée],[1]!Addu[Donnée],"",0,1)="","","X")</f>
        <v>#REF!</v>
      </c>
      <c r="Y97" s="218" t="e">
        <f>IF(_xlfn.XLOOKUP(Dico2[[#This Row],[Nom du champ]],[1]!CRAddu[Donnée],[1]!CRAddu[Donnée],"",0,1)="","","X")</f>
        <v>#REF!</v>
      </c>
      <c r="Z97" s="218" t="e">
        <f>IF(_xlfn.XLOOKUP(Dico2[[#This Row],[Nom du champ]],[1]!CmdAnn[Donnée],[1]!CmdAnn[Donnée],"",0,1)="","","X")</f>
        <v>#REF!</v>
      </c>
      <c r="AA97" s="218" t="e">
        <f>IF(_xlfn.XLOOKUP(Dico2[[#This Row],[Nom du champ]],[1]!CRAnnu[Donnée],[1]!CRAnnu[Donnée],"",0,1)="","","X")</f>
        <v>#REF!</v>
      </c>
    </row>
    <row r="98" spans="1:27">
      <c r="A98" s="219" t="s">
        <v>653</v>
      </c>
      <c r="B98" s="211" t="s">
        <v>221</v>
      </c>
      <c r="D98" s="218" t="e">
        <f>IF(_xlfn.XLOOKUP(Dico2[[#This Row],[Nom du champ]],[1]!IPE[Donnée],[1]!IPE[Donnée],"",0,1)="","","X")</f>
        <v>#REF!</v>
      </c>
      <c r="E98" s="218" t="e">
        <f>IF(_xlfn.XLOOKUP(Dico2[[#This Row],[Nom du champ]],[1]!CmdPB[Donnée],[1]!CmdPB[Donnée],"",0,1)="","","X")</f>
        <v>#REF!</v>
      </c>
      <c r="F98" s="218" t="e">
        <f>IF(_xlfn.XLOOKUP(Dico2[[#This Row],[Nom du champ]],[1]!ARcmdPB[Donnée],[1]!ARcmdPB[Donnée],"",0,1)="","","X")</f>
        <v>#REF!</v>
      </c>
      <c r="G98" s="218" t="e">
        <f>IF(_xlfn.XLOOKUP(Dico2[[#This Row],[Nom du champ]],[1]!CRcmdPB[Donnée],[1]!CRcmdPB[Donnée],"",0,1)="","","X")</f>
        <v>#REF!</v>
      </c>
      <c r="H98" s="218" t="e">
        <f>IF(_xlfn.XLOOKUP(Dico2[[#This Row],[Nom du champ]],[1]!AnnulationPB[Donnée],[1]!AnnulationPB[Donnée],"",0,1)="","","X")</f>
        <v>#REF!</v>
      </c>
      <c r="I98" s="218" t="e">
        <f>IF(_xlfn.XLOOKUP(Dico2[[#This Row],[Nom du champ]],[1]!ARannulationPB[Donnée],[1]!ARannulationPB[Donnée],"",0,1)="","","X")</f>
        <v>#REF!</v>
      </c>
      <c r="J98" s="218" t="e">
        <f>IF(_xlfn.XLOOKUP(Dico2[[#This Row],[Nom du champ]],[1]!CmdExtU[Donnée],[1]!CmdExtU[Donnée],"",0,1)="","","X")</f>
        <v>#REF!</v>
      </c>
      <c r="K98" s="218" t="e">
        <f>IF(_xlfn.XLOOKUP(Dico2[[#This Row],[Nom du champ]],[1]!ARCmdExtU[Donnée],[1]!ARCmdExtU[Donnée],"",0,1)="","","X")</f>
        <v>#REF!</v>
      </c>
      <c r="L98" s="218" t="e">
        <f>IF(_xlfn.XLOOKUP(Dico2[[#This Row],[Nom du champ]],[1]!CRCmdExtU[Donnée],[1]!CRCmdExtU[Donnée],"",0,1)="","","X")</f>
        <v>#REF!</v>
      </c>
      <c r="M98" s="218" t="e">
        <f>IF(_xlfn.XLOOKUP(Dico2[[#This Row],[Nom du champ]],[1]!CRMad[Donnée],[1]!CRMad[Donnée],"",0,1)="","","X")</f>
        <v>#REF!</v>
      </c>
      <c r="N98" s="218" t="e">
        <f>IF(_xlfn.XLOOKUP(Dico2[[#This Row],[Nom du champ]],[1]!DeltaIPE[Donnée],[1]!DeltaIPE[Donnée],"",0,1)="","","X")</f>
        <v>#REF!</v>
      </c>
      <c r="O98" s="218" t="e">
        <f>IF(_xlfn.XLOOKUP(Dico2[[#This Row],[Nom du champ]],[1]!HistoIPE[Donnée],[1]!HistoIPE[Donnée],"",0,1)="","","X")</f>
        <v>#REF!</v>
      </c>
      <c r="P98" s="218" t="e">
        <f>IF(_xlfn.XLOOKUP(Dico2[[#This Row],[Nom du champ]],[1]!CPN[Donnée],[1]!CPN[Donnée],"",0,1)="","","X")</f>
        <v>#REF!</v>
      </c>
      <c r="Q98" s="218" t="e">
        <f>IF(_xlfn.XLOOKUP(Dico2[[#This Row],[Nom du champ]],[1]!DeltaCPN[Donnée],[1]!DeltaCPN[Donnée],"",0,1)="","","X")</f>
        <v>#REF!</v>
      </c>
      <c r="R98" s="218" t="e">
        <f>IF(_xlfn.XLOOKUP(Dico2[[#This Row],[Nom du champ]],[1]!HistoCPN[Donnée],[1]!HistoCPN[Donnée],"",0,1)="","","X")</f>
        <v>#REF!</v>
      </c>
      <c r="S98" s="218" t="e">
        <f>IF(_xlfn.XLOOKUP(Dico2[[#This Row],[Nom du champ]],[1]!CmdinfoPM[Donnée],[1]!CmdinfoPM[Donnée],"",0,1)="","","X")</f>
        <v>#REF!</v>
      </c>
      <c r="T98" s="218" t="e">
        <f>IF(_xlfn.XLOOKUP(Dico2[[#This Row],[Nom du champ]],[1]!ARCmdInfoPM[Donnée],[1]!ARCmdInfoPM[Donnée],"",0,1)="","","X")</f>
        <v>#REF!</v>
      </c>
      <c r="U98" s="218" t="e">
        <f>IF(_xlfn.XLOOKUP(Dico2[[#This Row],[Nom du champ]],[1]!ARMad[Donnée],[1]!ARMad[Donnée],"",0,1)="","","X")</f>
        <v>#REF!</v>
      </c>
      <c r="V98" s="218" t="e">
        <f>IF(_xlfn.XLOOKUP(Dico2[[#This Row],[Nom du champ]],[1]!NotifPrev[Donnée],[1]!NotifPrev[Donnée],"",0,1)="","","X")</f>
        <v>#REF!</v>
      </c>
      <c r="W98" s="218" t="e">
        <f>IF(_xlfn.XLOOKUP(Dico2[[#This Row],[Nom du champ]],[1]!CRInfoSyndic[Donnée],[1]!CRInfoSyndic[Donnée],"",0,1)="","","X")</f>
        <v>#REF!</v>
      </c>
      <c r="X98" s="218" t="e">
        <f>IF(_xlfn.XLOOKUP(Dico2[[#This Row],[Nom du champ]],[1]!Addu[Donnée],[1]!Addu[Donnée],"",0,1)="","","X")</f>
        <v>#REF!</v>
      </c>
      <c r="Y98" s="218" t="e">
        <f>IF(_xlfn.XLOOKUP(Dico2[[#This Row],[Nom du champ]],[1]!CRAddu[Donnée],[1]!CRAddu[Donnée],"",0,1)="","","X")</f>
        <v>#REF!</v>
      </c>
      <c r="Z98" s="218" t="e">
        <f>IF(_xlfn.XLOOKUP(Dico2[[#This Row],[Nom du champ]],[1]!CmdAnn[Donnée],[1]!CmdAnn[Donnée],"",0,1)="","","X")</f>
        <v>#REF!</v>
      </c>
      <c r="AA98" s="218" t="e">
        <f>IF(_xlfn.XLOOKUP(Dico2[[#This Row],[Nom du champ]],[1]!CRAnnu[Donnée],[1]!CRAnnu[Donnée],"",0,1)="","","X")</f>
        <v>#REF!</v>
      </c>
    </row>
    <row r="99" spans="1:27">
      <c r="A99" s="219" t="s">
        <v>228</v>
      </c>
      <c r="B99" s="221" t="s">
        <v>221</v>
      </c>
      <c r="D99" s="218" t="e">
        <f>IF(_xlfn.XLOOKUP(Dico2[[#This Row],[Nom du champ]],[1]!IPE[Donnée],[1]!IPE[Donnée],"",0,1)="","","X")</f>
        <v>#REF!</v>
      </c>
      <c r="E99" s="218" t="e">
        <f>IF(_xlfn.XLOOKUP(Dico2[[#This Row],[Nom du champ]],[1]!CmdPB[Donnée],[1]!CmdPB[Donnée],"",0,1)="","","X")</f>
        <v>#REF!</v>
      </c>
      <c r="F99" s="218" t="e">
        <f>IF(_xlfn.XLOOKUP(Dico2[[#This Row],[Nom du champ]],[1]!ARcmdPB[Donnée],[1]!ARcmdPB[Donnée],"",0,1)="","","X")</f>
        <v>#REF!</v>
      </c>
      <c r="G99" s="218" t="e">
        <f>IF(_xlfn.XLOOKUP(Dico2[[#This Row],[Nom du champ]],[1]!CRcmdPB[Donnée],[1]!CRcmdPB[Donnée],"",0,1)="","","X")</f>
        <v>#REF!</v>
      </c>
      <c r="H99" s="218" t="e">
        <f>IF(_xlfn.XLOOKUP(Dico2[[#This Row],[Nom du champ]],[1]!AnnulationPB[Donnée],[1]!AnnulationPB[Donnée],"",0,1)="","","X")</f>
        <v>#REF!</v>
      </c>
      <c r="I99" s="218" t="e">
        <f>IF(_xlfn.XLOOKUP(Dico2[[#This Row],[Nom du champ]],[1]!ARannulationPB[Donnée],[1]!ARannulationPB[Donnée],"",0,1)="","","X")</f>
        <v>#REF!</v>
      </c>
      <c r="J99" s="218" t="e">
        <f>IF(_xlfn.XLOOKUP(Dico2[[#This Row],[Nom du champ]],[1]!CmdExtU[Donnée],[1]!CmdExtU[Donnée],"",0,1)="","","X")</f>
        <v>#REF!</v>
      </c>
      <c r="K99" s="218" t="e">
        <f>IF(_xlfn.XLOOKUP(Dico2[[#This Row],[Nom du champ]],[1]!ARCmdExtU[Donnée],[1]!ARCmdExtU[Donnée],"",0,1)="","","X")</f>
        <v>#REF!</v>
      </c>
      <c r="L99" s="218" t="e">
        <f>IF(_xlfn.XLOOKUP(Dico2[[#This Row],[Nom du champ]],[1]!CRCmdExtU[Donnée],[1]!CRCmdExtU[Donnée],"",0,1)="","","X")</f>
        <v>#REF!</v>
      </c>
      <c r="M99" s="218" t="e">
        <f>IF(_xlfn.XLOOKUP(Dico2[[#This Row],[Nom du champ]],[1]!CRMad[Donnée],[1]!CRMad[Donnée],"",0,1)="","","X")</f>
        <v>#REF!</v>
      </c>
      <c r="N99" s="218" t="e">
        <f>IF(_xlfn.XLOOKUP(Dico2[[#This Row],[Nom du champ]],[1]!DeltaIPE[Donnée],[1]!DeltaIPE[Donnée],"",0,1)="","","X")</f>
        <v>#REF!</v>
      </c>
      <c r="O99" s="218" t="e">
        <f>IF(_xlfn.XLOOKUP(Dico2[[#This Row],[Nom du champ]],[1]!HistoIPE[Donnée],[1]!HistoIPE[Donnée],"",0,1)="","","X")</f>
        <v>#REF!</v>
      </c>
      <c r="P99" s="218" t="e">
        <f>IF(_xlfn.XLOOKUP(Dico2[[#This Row],[Nom du champ]],[1]!CPN[Donnée],[1]!CPN[Donnée],"",0,1)="","","X")</f>
        <v>#REF!</v>
      </c>
      <c r="Q99" s="218" t="e">
        <f>IF(_xlfn.XLOOKUP(Dico2[[#This Row],[Nom du champ]],[1]!DeltaCPN[Donnée],[1]!DeltaCPN[Donnée],"",0,1)="","","X")</f>
        <v>#REF!</v>
      </c>
      <c r="R99" s="218" t="e">
        <f>IF(_xlfn.XLOOKUP(Dico2[[#This Row],[Nom du champ]],[1]!HistoCPN[Donnée],[1]!HistoCPN[Donnée],"",0,1)="","","X")</f>
        <v>#REF!</v>
      </c>
      <c r="S99" s="218" t="e">
        <f>IF(_xlfn.XLOOKUP(Dico2[[#This Row],[Nom du champ]],[1]!CmdinfoPM[Donnée],[1]!CmdinfoPM[Donnée],"",0,1)="","","X")</f>
        <v>#REF!</v>
      </c>
      <c r="T99" s="218" t="e">
        <f>IF(_xlfn.XLOOKUP(Dico2[[#This Row],[Nom du champ]],[1]!ARCmdInfoPM[Donnée],[1]!ARCmdInfoPM[Donnée],"",0,1)="","","X")</f>
        <v>#REF!</v>
      </c>
      <c r="U99" s="218" t="e">
        <f>IF(_xlfn.XLOOKUP(Dico2[[#This Row],[Nom du champ]],[1]!ARMad[Donnée],[1]!ARMad[Donnée],"",0,1)="","","X")</f>
        <v>#REF!</v>
      </c>
      <c r="V99" s="218" t="e">
        <f>IF(_xlfn.XLOOKUP(Dico2[[#This Row],[Nom du champ]],[1]!NotifPrev[Donnée],[1]!NotifPrev[Donnée],"",0,1)="","","X")</f>
        <v>#REF!</v>
      </c>
      <c r="W99" s="218" t="e">
        <f>IF(_xlfn.XLOOKUP(Dico2[[#This Row],[Nom du champ]],[1]!CRInfoSyndic[Donnée],[1]!CRInfoSyndic[Donnée],"",0,1)="","","X")</f>
        <v>#REF!</v>
      </c>
      <c r="X99" s="218" t="e">
        <f>IF(_xlfn.XLOOKUP(Dico2[[#This Row],[Nom du champ]],[1]!Addu[Donnée],[1]!Addu[Donnée],"",0,1)="","","X")</f>
        <v>#REF!</v>
      </c>
      <c r="Y99" s="218" t="e">
        <f>IF(_xlfn.XLOOKUP(Dico2[[#This Row],[Nom du champ]],[1]!CRAddu[Donnée],[1]!CRAddu[Donnée],"",0,1)="","","X")</f>
        <v>#REF!</v>
      </c>
      <c r="Z99" s="218" t="e">
        <f>IF(_xlfn.XLOOKUP(Dico2[[#This Row],[Nom du champ]],[1]!CmdAnn[Donnée],[1]!CmdAnn[Donnée],"",0,1)="","","X")</f>
        <v>#REF!</v>
      </c>
      <c r="AA99" s="218" t="e">
        <f>IF(_xlfn.XLOOKUP(Dico2[[#This Row],[Nom du champ]],[1]!CRAnnu[Donnée],[1]!CRAnnu[Donnée],"",0,1)="","","X")</f>
        <v>#REF!</v>
      </c>
    </row>
    <row r="100" spans="1:27">
      <c r="A100" s="221" t="s">
        <v>151</v>
      </c>
      <c r="B100" s="221" t="s">
        <v>49</v>
      </c>
      <c r="D100" s="218" t="e">
        <f>IF(_xlfn.XLOOKUP(Dico2[[#This Row],[Nom du champ]],[1]!IPE[Donnée],[1]!IPE[Donnée],"",0,1)="","","X")</f>
        <v>#REF!</v>
      </c>
      <c r="E100" s="218" t="e">
        <f>IF(_xlfn.XLOOKUP(Dico2[[#This Row],[Nom du champ]],[1]!CmdPB[Donnée],[1]!CmdPB[Donnée],"",0,1)="","","X")</f>
        <v>#REF!</v>
      </c>
      <c r="F100" s="218" t="e">
        <f>IF(_xlfn.XLOOKUP(Dico2[[#This Row],[Nom du champ]],[1]!ARcmdPB[Donnée],[1]!ARcmdPB[Donnée],"",0,1)="","","X")</f>
        <v>#REF!</v>
      </c>
      <c r="G100" s="218" t="e">
        <f>IF(_xlfn.XLOOKUP(Dico2[[#This Row],[Nom du champ]],[1]!CRcmdPB[Donnée],[1]!CRcmdPB[Donnée],"",0,1)="","","X")</f>
        <v>#REF!</v>
      </c>
      <c r="H100" s="218" t="e">
        <f>IF(_xlfn.XLOOKUP(Dico2[[#This Row],[Nom du champ]],[1]!AnnulationPB[Donnée],[1]!AnnulationPB[Donnée],"",0,1)="","","X")</f>
        <v>#REF!</v>
      </c>
      <c r="I100" s="218" t="e">
        <f>IF(_xlfn.XLOOKUP(Dico2[[#This Row],[Nom du champ]],[1]!ARannulationPB[Donnée],[1]!ARannulationPB[Donnée],"",0,1)="","","X")</f>
        <v>#REF!</v>
      </c>
      <c r="J100" s="218" t="e">
        <f>IF(_xlfn.XLOOKUP(Dico2[[#This Row],[Nom du champ]],[1]!CmdExtU[Donnée],[1]!CmdExtU[Donnée],"",0,1)="","","X")</f>
        <v>#REF!</v>
      </c>
      <c r="K100" s="218" t="e">
        <f>IF(_xlfn.XLOOKUP(Dico2[[#This Row],[Nom du champ]],[1]!ARCmdExtU[Donnée],[1]!ARCmdExtU[Donnée],"",0,1)="","","X")</f>
        <v>#REF!</v>
      </c>
      <c r="L100" s="218" t="e">
        <f>IF(_xlfn.XLOOKUP(Dico2[[#This Row],[Nom du champ]],[1]!CRCmdExtU[Donnée],[1]!CRCmdExtU[Donnée],"",0,1)="","","X")</f>
        <v>#REF!</v>
      </c>
      <c r="M100" s="218" t="e">
        <f>IF(_xlfn.XLOOKUP(Dico2[[#This Row],[Nom du champ]],[1]!CRMad[Donnée],[1]!CRMad[Donnée],"",0,1)="","","X")</f>
        <v>#REF!</v>
      </c>
      <c r="N100" s="218" t="e">
        <f>IF(_xlfn.XLOOKUP(Dico2[[#This Row],[Nom du champ]],[1]!DeltaIPE[Donnée],[1]!DeltaIPE[Donnée],"",0,1)="","","X")</f>
        <v>#REF!</v>
      </c>
      <c r="O100" s="218" t="e">
        <f>IF(_xlfn.XLOOKUP(Dico2[[#This Row],[Nom du champ]],[1]!HistoIPE[Donnée],[1]!HistoIPE[Donnée],"",0,1)="","","X")</f>
        <v>#REF!</v>
      </c>
      <c r="P100" s="218" t="e">
        <f>IF(_xlfn.XLOOKUP(Dico2[[#This Row],[Nom du champ]],[1]!CPN[Donnée],[1]!CPN[Donnée],"",0,1)="","","X")</f>
        <v>#REF!</v>
      </c>
      <c r="Q100" s="218" t="e">
        <f>IF(_xlfn.XLOOKUP(Dico2[[#This Row],[Nom du champ]],[1]!DeltaCPN[Donnée],[1]!DeltaCPN[Donnée],"",0,1)="","","X")</f>
        <v>#REF!</v>
      </c>
      <c r="R100" s="218" t="e">
        <f>IF(_xlfn.XLOOKUP(Dico2[[#This Row],[Nom du champ]],[1]!HistoCPN[Donnée],[1]!HistoCPN[Donnée],"",0,1)="","","X")</f>
        <v>#REF!</v>
      </c>
      <c r="S100" s="218" t="e">
        <f>IF(_xlfn.XLOOKUP(Dico2[[#This Row],[Nom du champ]],[1]!CmdinfoPM[Donnée],[1]!CmdinfoPM[Donnée],"",0,1)="","","X")</f>
        <v>#REF!</v>
      </c>
      <c r="T100" s="218" t="e">
        <f>IF(_xlfn.XLOOKUP(Dico2[[#This Row],[Nom du champ]],[1]!ARCmdInfoPM[Donnée],[1]!ARCmdInfoPM[Donnée],"",0,1)="","","X")</f>
        <v>#REF!</v>
      </c>
      <c r="U100" s="218" t="e">
        <f>IF(_xlfn.XLOOKUP(Dico2[[#This Row],[Nom du champ]],[1]!ARMad[Donnée],[1]!ARMad[Donnée],"",0,1)="","","X")</f>
        <v>#REF!</v>
      </c>
      <c r="V100" s="218" t="e">
        <f>IF(_xlfn.XLOOKUP(Dico2[[#This Row],[Nom du champ]],[1]!NotifPrev[Donnée],[1]!NotifPrev[Donnée],"",0,1)="","","X")</f>
        <v>#REF!</v>
      </c>
      <c r="W100" s="218" t="e">
        <f>IF(_xlfn.XLOOKUP(Dico2[[#This Row],[Nom du champ]],[1]!CRInfoSyndic[Donnée],[1]!CRInfoSyndic[Donnée],"",0,1)="","","X")</f>
        <v>#REF!</v>
      </c>
      <c r="X100" s="218" t="e">
        <f>IF(_xlfn.XLOOKUP(Dico2[[#This Row],[Nom du champ]],[1]!Addu[Donnée],[1]!Addu[Donnée],"",0,1)="","","X")</f>
        <v>#REF!</v>
      </c>
      <c r="Y100" s="218" t="e">
        <f>IF(_xlfn.XLOOKUP(Dico2[[#This Row],[Nom du champ]],[1]!CRAddu[Donnée],[1]!CRAddu[Donnée],"",0,1)="","","X")</f>
        <v>#REF!</v>
      </c>
      <c r="Z100" s="218" t="e">
        <f>IF(_xlfn.XLOOKUP(Dico2[[#This Row],[Nom du champ]],[1]!CmdAnn[Donnée],[1]!CmdAnn[Donnée],"",0,1)="","","X")</f>
        <v>#REF!</v>
      </c>
      <c r="AA100" s="218" t="e">
        <f>IF(_xlfn.XLOOKUP(Dico2[[#This Row],[Nom du champ]],[1]!CRAnnu[Donnée],[1]!CRAnnu[Donnée],"",0,1)="","","X")</f>
        <v>#REF!</v>
      </c>
    </row>
    <row r="101" spans="1:27">
      <c r="A101" s="233" t="s">
        <v>645</v>
      </c>
      <c r="B101" s="211" t="s">
        <v>221</v>
      </c>
      <c r="D101" s="218" t="e">
        <f>IF(_xlfn.XLOOKUP(Dico2[[#This Row],[Nom du champ]],[1]!IPE[Donnée],[1]!IPE[Donnée],"",0,1)="","","X")</f>
        <v>#REF!</v>
      </c>
      <c r="E101" s="218" t="e">
        <f>IF(_xlfn.XLOOKUP(Dico2[[#This Row],[Nom du champ]],[1]!CmdPB[Donnée],[1]!CmdPB[Donnée],"",0,1)="","","X")</f>
        <v>#REF!</v>
      </c>
      <c r="F101" s="218" t="e">
        <f>IF(_xlfn.XLOOKUP(Dico2[[#This Row],[Nom du champ]],[1]!ARcmdPB[Donnée],[1]!ARcmdPB[Donnée],"",0,1)="","","X")</f>
        <v>#REF!</v>
      </c>
      <c r="G101" s="218" t="e">
        <f>IF(_xlfn.XLOOKUP(Dico2[[#This Row],[Nom du champ]],[1]!CRcmdPB[Donnée],[1]!CRcmdPB[Donnée],"",0,1)="","","X")</f>
        <v>#REF!</v>
      </c>
      <c r="H101" s="218" t="e">
        <f>IF(_xlfn.XLOOKUP(Dico2[[#This Row],[Nom du champ]],[1]!AnnulationPB[Donnée],[1]!AnnulationPB[Donnée],"",0,1)="","","X")</f>
        <v>#REF!</v>
      </c>
      <c r="I101" s="218" t="e">
        <f>IF(_xlfn.XLOOKUP(Dico2[[#This Row],[Nom du champ]],[1]!ARannulationPB[Donnée],[1]!ARannulationPB[Donnée],"",0,1)="","","X")</f>
        <v>#REF!</v>
      </c>
      <c r="J101" s="218" t="e">
        <f>IF(_xlfn.XLOOKUP(Dico2[[#This Row],[Nom du champ]],[1]!CmdExtU[Donnée],[1]!CmdExtU[Donnée],"",0,1)="","","X")</f>
        <v>#REF!</v>
      </c>
      <c r="K101" s="218" t="e">
        <f>IF(_xlfn.XLOOKUP(Dico2[[#This Row],[Nom du champ]],[1]!ARCmdExtU[Donnée],[1]!ARCmdExtU[Donnée],"",0,1)="","","X")</f>
        <v>#REF!</v>
      </c>
      <c r="L101" s="218" t="e">
        <f>IF(_xlfn.XLOOKUP(Dico2[[#This Row],[Nom du champ]],[1]!CRCmdExtU[Donnée],[1]!CRCmdExtU[Donnée],"",0,1)="","","X")</f>
        <v>#REF!</v>
      </c>
      <c r="M101" s="218" t="e">
        <f>IF(_xlfn.XLOOKUP(Dico2[[#This Row],[Nom du champ]],[1]!CRMad[Donnée],[1]!CRMad[Donnée],"",0,1)="","","X")</f>
        <v>#REF!</v>
      </c>
      <c r="N101" s="218" t="e">
        <f>IF(_xlfn.XLOOKUP(Dico2[[#This Row],[Nom du champ]],[1]!DeltaIPE[Donnée],[1]!DeltaIPE[Donnée],"",0,1)="","","X")</f>
        <v>#REF!</v>
      </c>
      <c r="O101" s="218" t="e">
        <f>IF(_xlfn.XLOOKUP(Dico2[[#This Row],[Nom du champ]],[1]!HistoIPE[Donnée],[1]!HistoIPE[Donnée],"",0,1)="","","X")</f>
        <v>#REF!</v>
      </c>
      <c r="P101" s="218" t="e">
        <f>IF(_xlfn.XLOOKUP(Dico2[[#This Row],[Nom du champ]],[1]!CPN[Donnée],[1]!CPN[Donnée],"",0,1)="","","X")</f>
        <v>#REF!</v>
      </c>
      <c r="Q101" s="218" t="e">
        <f>IF(_xlfn.XLOOKUP(Dico2[[#This Row],[Nom du champ]],[1]!DeltaCPN[Donnée],[1]!DeltaCPN[Donnée],"",0,1)="","","X")</f>
        <v>#REF!</v>
      </c>
      <c r="R101" s="218" t="e">
        <f>IF(_xlfn.XLOOKUP(Dico2[[#This Row],[Nom du champ]],[1]!HistoCPN[Donnée],[1]!HistoCPN[Donnée],"",0,1)="","","X")</f>
        <v>#REF!</v>
      </c>
      <c r="S101" s="218" t="e">
        <f>IF(_xlfn.XLOOKUP(Dico2[[#This Row],[Nom du champ]],[1]!CmdinfoPM[Donnée],[1]!CmdinfoPM[Donnée],"",0,1)="","","X")</f>
        <v>#REF!</v>
      </c>
      <c r="T101" s="218" t="e">
        <f>IF(_xlfn.XLOOKUP(Dico2[[#This Row],[Nom du champ]],[1]!ARCmdInfoPM[Donnée],[1]!ARCmdInfoPM[Donnée],"",0,1)="","","X")</f>
        <v>#REF!</v>
      </c>
      <c r="U101" s="218" t="e">
        <f>IF(_xlfn.XLOOKUP(Dico2[[#This Row],[Nom du champ]],[1]!ARMad[Donnée],[1]!ARMad[Donnée],"",0,1)="","","X")</f>
        <v>#REF!</v>
      </c>
      <c r="V101" s="218" t="e">
        <f>IF(_xlfn.XLOOKUP(Dico2[[#This Row],[Nom du champ]],[1]!NotifPrev[Donnée],[1]!NotifPrev[Donnée],"",0,1)="","","X")</f>
        <v>#REF!</v>
      </c>
      <c r="W101" s="218" t="e">
        <f>IF(_xlfn.XLOOKUP(Dico2[[#This Row],[Nom du champ]],[1]!CRInfoSyndic[Donnée],[1]!CRInfoSyndic[Donnée],"",0,1)="","","X")</f>
        <v>#REF!</v>
      </c>
      <c r="X101" s="218" t="e">
        <f>IF(_xlfn.XLOOKUP(Dico2[[#This Row],[Nom du champ]],[1]!Addu[Donnée],[1]!Addu[Donnée],"",0,1)="","","X")</f>
        <v>#REF!</v>
      </c>
      <c r="Y101" s="218" t="e">
        <f>IF(_xlfn.XLOOKUP(Dico2[[#This Row],[Nom du champ]],[1]!CRAddu[Donnée],[1]!CRAddu[Donnée],"",0,1)="","","X")</f>
        <v>#REF!</v>
      </c>
      <c r="Z101" s="218" t="e">
        <f>IF(_xlfn.XLOOKUP(Dico2[[#This Row],[Nom du champ]],[1]!CmdAnn[Donnée],[1]!CmdAnn[Donnée],"",0,1)="","","X")</f>
        <v>#REF!</v>
      </c>
      <c r="AA101" s="218" t="e">
        <f>IF(_xlfn.XLOOKUP(Dico2[[#This Row],[Nom du champ]],[1]!CRAnnu[Donnée],[1]!CRAnnu[Donnée],"",0,1)="","","X")</f>
        <v>#REF!</v>
      </c>
    </row>
    <row r="102" spans="1:27">
      <c r="A102" s="211" t="s">
        <v>270</v>
      </c>
      <c r="B102" s="211" t="s">
        <v>53</v>
      </c>
      <c r="D102" s="218" t="e">
        <f>IF(_xlfn.XLOOKUP(Dico2[[#This Row],[Nom du champ]],[1]!IPE[Donnée],[1]!IPE[Donnée],"",0,1)="","","X")</f>
        <v>#REF!</v>
      </c>
      <c r="E102" s="218" t="e">
        <f>IF(_xlfn.XLOOKUP(Dico2[[#This Row],[Nom du champ]],[1]!CmdPB[Donnée],[1]!CmdPB[Donnée],"",0,1)="","","X")</f>
        <v>#REF!</v>
      </c>
      <c r="F102" s="218" t="e">
        <f>IF(_xlfn.XLOOKUP(Dico2[[#This Row],[Nom du champ]],[1]!ARcmdPB[Donnée],[1]!ARcmdPB[Donnée],"",0,1)="","","X")</f>
        <v>#REF!</v>
      </c>
      <c r="G102" s="218" t="e">
        <f>IF(_xlfn.XLOOKUP(Dico2[[#This Row],[Nom du champ]],[1]!CRcmdPB[Donnée],[1]!CRcmdPB[Donnée],"",0,1)="","","X")</f>
        <v>#REF!</v>
      </c>
      <c r="H102" s="218" t="e">
        <f>IF(_xlfn.XLOOKUP(Dico2[[#This Row],[Nom du champ]],[1]!AnnulationPB[Donnée],[1]!AnnulationPB[Donnée],"",0,1)="","","X")</f>
        <v>#REF!</v>
      </c>
      <c r="I102" s="218" t="e">
        <f>IF(_xlfn.XLOOKUP(Dico2[[#This Row],[Nom du champ]],[1]!ARannulationPB[Donnée],[1]!ARannulationPB[Donnée],"",0,1)="","","X")</f>
        <v>#REF!</v>
      </c>
      <c r="J102" s="218" t="e">
        <f>IF(_xlfn.XLOOKUP(Dico2[[#This Row],[Nom du champ]],[1]!CmdExtU[Donnée],[1]!CmdExtU[Donnée],"",0,1)="","","X")</f>
        <v>#REF!</v>
      </c>
      <c r="K102" s="218" t="e">
        <f>IF(_xlfn.XLOOKUP(Dico2[[#This Row],[Nom du champ]],[1]!ARCmdExtU[Donnée],[1]!ARCmdExtU[Donnée],"",0,1)="","","X")</f>
        <v>#REF!</v>
      </c>
      <c r="L102" s="218" t="e">
        <f>IF(_xlfn.XLOOKUP(Dico2[[#This Row],[Nom du champ]],[1]!CRCmdExtU[Donnée],[1]!CRCmdExtU[Donnée],"",0,1)="","","X")</f>
        <v>#REF!</v>
      </c>
      <c r="M102" s="218" t="e">
        <f>IF(_xlfn.XLOOKUP(Dico2[[#This Row],[Nom du champ]],[1]!CRMad[Donnée],[1]!CRMad[Donnée],"",0,1)="","","X")</f>
        <v>#REF!</v>
      </c>
      <c r="N102" s="218" t="e">
        <f>IF(_xlfn.XLOOKUP(Dico2[[#This Row],[Nom du champ]],[1]!DeltaIPE[Donnée],[1]!DeltaIPE[Donnée],"",0,1)="","","X")</f>
        <v>#REF!</v>
      </c>
      <c r="O102" s="218" t="e">
        <f>IF(_xlfn.XLOOKUP(Dico2[[#This Row],[Nom du champ]],[1]!HistoIPE[Donnée],[1]!HistoIPE[Donnée],"",0,1)="","","X")</f>
        <v>#REF!</v>
      </c>
      <c r="P102" s="218" t="e">
        <f>IF(_xlfn.XLOOKUP(Dico2[[#This Row],[Nom du champ]],[1]!CPN[Donnée],[1]!CPN[Donnée],"",0,1)="","","X")</f>
        <v>#REF!</v>
      </c>
      <c r="Q102" s="218" t="e">
        <f>IF(_xlfn.XLOOKUP(Dico2[[#This Row],[Nom du champ]],[1]!DeltaCPN[Donnée],[1]!DeltaCPN[Donnée],"",0,1)="","","X")</f>
        <v>#REF!</v>
      </c>
      <c r="R102" s="218" t="e">
        <f>IF(_xlfn.XLOOKUP(Dico2[[#This Row],[Nom du champ]],[1]!HistoCPN[Donnée],[1]!HistoCPN[Donnée],"",0,1)="","","X")</f>
        <v>#REF!</v>
      </c>
      <c r="S102" s="218" t="e">
        <f>IF(_xlfn.XLOOKUP(Dico2[[#This Row],[Nom du champ]],[1]!CmdinfoPM[Donnée],[1]!CmdinfoPM[Donnée],"",0,1)="","","X")</f>
        <v>#REF!</v>
      </c>
      <c r="T102" s="218" t="e">
        <f>IF(_xlfn.XLOOKUP(Dico2[[#This Row],[Nom du champ]],[1]!ARCmdInfoPM[Donnée],[1]!ARCmdInfoPM[Donnée],"",0,1)="","","X")</f>
        <v>#REF!</v>
      </c>
      <c r="U102" s="218" t="e">
        <f>IF(_xlfn.XLOOKUP(Dico2[[#This Row],[Nom du champ]],[1]!ARMad[Donnée],[1]!ARMad[Donnée],"",0,1)="","","X")</f>
        <v>#REF!</v>
      </c>
      <c r="V102" s="218" t="e">
        <f>IF(_xlfn.XLOOKUP(Dico2[[#This Row],[Nom du champ]],[1]!NotifPrev[Donnée],[1]!NotifPrev[Donnée],"",0,1)="","","X")</f>
        <v>#REF!</v>
      </c>
      <c r="W102" s="218" t="e">
        <f>IF(_xlfn.XLOOKUP(Dico2[[#This Row],[Nom du champ]],[1]!CRInfoSyndic[Donnée],[1]!CRInfoSyndic[Donnée],"",0,1)="","","X")</f>
        <v>#REF!</v>
      </c>
      <c r="X102" s="218" t="e">
        <f>IF(_xlfn.XLOOKUP(Dico2[[#This Row],[Nom du champ]],[1]!Addu[Donnée],[1]!Addu[Donnée],"",0,1)="","","X")</f>
        <v>#REF!</v>
      </c>
      <c r="Y102" s="218" t="e">
        <f>IF(_xlfn.XLOOKUP(Dico2[[#This Row],[Nom du champ]],[1]!CRAddu[Donnée],[1]!CRAddu[Donnée],"",0,1)="","","X")</f>
        <v>#REF!</v>
      </c>
      <c r="Z102" s="218" t="e">
        <f>IF(_xlfn.XLOOKUP(Dico2[[#This Row],[Nom du champ]],[1]!CmdAnn[Donnée],[1]!CmdAnn[Donnée],"",0,1)="","","X")</f>
        <v>#REF!</v>
      </c>
      <c r="AA102" s="218" t="e">
        <f>IF(_xlfn.XLOOKUP(Dico2[[#This Row],[Nom du champ]],[1]!CRAnnu[Donnée],[1]!CRAnnu[Donnée],"",0,1)="","","X")</f>
        <v>#REF!</v>
      </c>
    </row>
    <row r="103" spans="1:27">
      <c r="A103" s="219" t="s">
        <v>27</v>
      </c>
      <c r="B103" s="221"/>
      <c r="D103" s="218" t="e">
        <f>IF(_xlfn.XLOOKUP(Dico2[[#This Row],[Nom du champ]],[1]!IPE[Donnée],[1]!IPE[Donnée],"",0,1)="","","X")</f>
        <v>#REF!</v>
      </c>
      <c r="E103" s="218" t="e">
        <f>IF(_xlfn.XLOOKUP(Dico2[[#This Row],[Nom du champ]],[1]!CmdPB[Donnée],[1]!CmdPB[Donnée],"",0,1)="","","X")</f>
        <v>#REF!</v>
      </c>
      <c r="F103" s="218" t="e">
        <f>IF(_xlfn.XLOOKUP(Dico2[[#This Row],[Nom du champ]],[1]!ARcmdPB[Donnée],[1]!ARcmdPB[Donnée],"",0,1)="","","X")</f>
        <v>#REF!</v>
      </c>
      <c r="G103" s="218" t="e">
        <f>IF(_xlfn.XLOOKUP(Dico2[[#This Row],[Nom du champ]],[1]!CRcmdPB[Donnée],[1]!CRcmdPB[Donnée],"",0,1)="","","X")</f>
        <v>#REF!</v>
      </c>
      <c r="H103" s="218" t="e">
        <f>IF(_xlfn.XLOOKUP(Dico2[[#This Row],[Nom du champ]],[1]!AnnulationPB[Donnée],[1]!AnnulationPB[Donnée],"",0,1)="","","X")</f>
        <v>#REF!</v>
      </c>
      <c r="I103" s="218" t="e">
        <f>IF(_xlfn.XLOOKUP(Dico2[[#This Row],[Nom du champ]],[1]!ARannulationPB[Donnée],[1]!ARannulationPB[Donnée],"",0,1)="","","X")</f>
        <v>#REF!</v>
      </c>
      <c r="J103" s="218" t="e">
        <f>IF(_xlfn.XLOOKUP(Dico2[[#This Row],[Nom du champ]],[1]!CmdExtU[Donnée],[1]!CmdExtU[Donnée],"",0,1)="","","X")</f>
        <v>#REF!</v>
      </c>
      <c r="K103" s="218" t="e">
        <f>IF(_xlfn.XLOOKUP(Dico2[[#This Row],[Nom du champ]],[1]!ARCmdExtU[Donnée],[1]!ARCmdExtU[Donnée],"",0,1)="","","X")</f>
        <v>#REF!</v>
      </c>
      <c r="L103" s="218" t="e">
        <f>IF(_xlfn.XLOOKUP(Dico2[[#This Row],[Nom du champ]],[1]!CRCmdExtU[Donnée],[1]!CRCmdExtU[Donnée],"",0,1)="","","X")</f>
        <v>#REF!</v>
      </c>
      <c r="M103" s="218" t="e">
        <f>IF(_xlfn.XLOOKUP(Dico2[[#This Row],[Nom du champ]],[1]!CRMad[Donnée],[1]!CRMad[Donnée],"",0,1)="","","X")</f>
        <v>#REF!</v>
      </c>
      <c r="N103" s="218" t="e">
        <f>IF(_xlfn.XLOOKUP(Dico2[[#This Row],[Nom du champ]],[1]!DeltaIPE[Donnée],[1]!DeltaIPE[Donnée],"",0,1)="","","X")</f>
        <v>#REF!</v>
      </c>
      <c r="O103" s="218" t="e">
        <f>IF(_xlfn.XLOOKUP(Dico2[[#This Row],[Nom du champ]],[1]!HistoIPE[Donnée],[1]!HistoIPE[Donnée],"",0,1)="","","X")</f>
        <v>#REF!</v>
      </c>
      <c r="P103" s="218" t="e">
        <f>IF(_xlfn.XLOOKUP(Dico2[[#This Row],[Nom du champ]],[1]!CPN[Donnée],[1]!CPN[Donnée],"",0,1)="","","X")</f>
        <v>#REF!</v>
      </c>
      <c r="Q103" s="218" t="e">
        <f>IF(_xlfn.XLOOKUP(Dico2[[#This Row],[Nom du champ]],[1]!DeltaCPN[Donnée],[1]!DeltaCPN[Donnée],"",0,1)="","","X")</f>
        <v>#REF!</v>
      </c>
      <c r="R103" s="218" t="e">
        <f>IF(_xlfn.XLOOKUP(Dico2[[#This Row],[Nom du champ]],[1]!HistoCPN[Donnée],[1]!HistoCPN[Donnée],"",0,1)="","","X")</f>
        <v>#REF!</v>
      </c>
      <c r="S103" s="218" t="e">
        <f>IF(_xlfn.XLOOKUP(Dico2[[#This Row],[Nom du champ]],[1]!CmdinfoPM[Donnée],[1]!CmdinfoPM[Donnée],"",0,1)="","","X")</f>
        <v>#REF!</v>
      </c>
      <c r="T103" s="218" t="e">
        <f>IF(_xlfn.XLOOKUP(Dico2[[#This Row],[Nom du champ]],[1]!ARCmdInfoPM[Donnée],[1]!ARCmdInfoPM[Donnée],"",0,1)="","","X")</f>
        <v>#REF!</v>
      </c>
      <c r="U103" s="218" t="e">
        <f>IF(_xlfn.XLOOKUP(Dico2[[#This Row],[Nom du champ]],[1]!ARMad[Donnée],[1]!ARMad[Donnée],"",0,1)="","","X")</f>
        <v>#REF!</v>
      </c>
      <c r="V103" s="218" t="e">
        <f>IF(_xlfn.XLOOKUP(Dico2[[#This Row],[Nom du champ]],[1]!NotifPrev[Donnée],[1]!NotifPrev[Donnée],"",0,1)="","","X")</f>
        <v>#REF!</v>
      </c>
      <c r="W103" s="218" t="e">
        <f>IF(_xlfn.XLOOKUP(Dico2[[#This Row],[Nom du champ]],[1]!CRInfoSyndic[Donnée],[1]!CRInfoSyndic[Donnée],"",0,1)="","","X")</f>
        <v>#REF!</v>
      </c>
      <c r="X103" s="218" t="e">
        <f>IF(_xlfn.XLOOKUP(Dico2[[#This Row],[Nom du champ]],[1]!Addu[Donnée],[1]!Addu[Donnée],"",0,1)="","","X")</f>
        <v>#REF!</v>
      </c>
      <c r="Y103" s="218" t="e">
        <f>IF(_xlfn.XLOOKUP(Dico2[[#This Row],[Nom du champ]],[1]!CRAddu[Donnée],[1]!CRAddu[Donnée],"",0,1)="","","X")</f>
        <v>#REF!</v>
      </c>
      <c r="Z103" s="218" t="e">
        <f>IF(_xlfn.XLOOKUP(Dico2[[#This Row],[Nom du champ]],[1]!CmdAnn[Donnée],[1]!CmdAnn[Donnée],"",0,1)="","","X")</f>
        <v>#REF!</v>
      </c>
      <c r="AA103" s="218" t="e">
        <f>IF(_xlfn.XLOOKUP(Dico2[[#This Row],[Nom du champ]],[1]!CRAnnu[Donnée],[1]!CRAnnu[Donnée],"",0,1)="","","X")</f>
        <v>#REF!</v>
      </c>
    </row>
    <row r="104" spans="1:27">
      <c r="A104" s="224" t="s">
        <v>332</v>
      </c>
      <c r="B104" s="225" t="s">
        <v>333</v>
      </c>
      <c r="D104" s="218" t="e">
        <f>IF(_xlfn.XLOOKUP(Dico2[[#This Row],[Nom du champ]],[1]!IPE[Donnée],[1]!IPE[Donnée],"",0,1)="","","X")</f>
        <v>#REF!</v>
      </c>
      <c r="E104" s="218" t="e">
        <f>IF(_xlfn.XLOOKUP(Dico2[[#This Row],[Nom du champ]],[1]!CmdPB[Donnée],[1]!CmdPB[Donnée],"",0,1)="","","X")</f>
        <v>#REF!</v>
      </c>
      <c r="F104" s="218" t="e">
        <f>IF(_xlfn.XLOOKUP(Dico2[[#This Row],[Nom du champ]],[1]!ARcmdPB[Donnée],[1]!ARcmdPB[Donnée],"",0,1)="","","X")</f>
        <v>#REF!</v>
      </c>
      <c r="G104" s="218" t="e">
        <f>IF(_xlfn.XLOOKUP(Dico2[[#This Row],[Nom du champ]],[1]!CRcmdPB[Donnée],[1]!CRcmdPB[Donnée],"",0,1)="","","X")</f>
        <v>#REF!</v>
      </c>
      <c r="H104" s="218" t="e">
        <f>IF(_xlfn.XLOOKUP(Dico2[[#This Row],[Nom du champ]],[1]!AnnulationPB[Donnée],[1]!AnnulationPB[Donnée],"",0,1)="","","X")</f>
        <v>#REF!</v>
      </c>
      <c r="I104" s="218" t="e">
        <f>IF(_xlfn.XLOOKUP(Dico2[[#This Row],[Nom du champ]],[1]!ARannulationPB[Donnée],[1]!ARannulationPB[Donnée],"",0,1)="","","X")</f>
        <v>#REF!</v>
      </c>
      <c r="J104" s="218" t="e">
        <f>IF(_xlfn.XLOOKUP(Dico2[[#This Row],[Nom du champ]],[1]!CmdExtU[Donnée],[1]!CmdExtU[Donnée],"",0,1)="","","X")</f>
        <v>#REF!</v>
      </c>
      <c r="K104" s="218" t="e">
        <f>IF(_xlfn.XLOOKUP(Dico2[[#This Row],[Nom du champ]],[1]!ARCmdExtU[Donnée],[1]!ARCmdExtU[Donnée],"",0,1)="","","X")</f>
        <v>#REF!</v>
      </c>
      <c r="L104" s="218" t="e">
        <f>IF(_xlfn.XLOOKUP(Dico2[[#This Row],[Nom du champ]],[1]!CRCmdExtU[Donnée],[1]!CRCmdExtU[Donnée],"",0,1)="","","X")</f>
        <v>#REF!</v>
      </c>
      <c r="M104" s="218" t="e">
        <f>IF(_xlfn.XLOOKUP(Dico2[[#This Row],[Nom du champ]],[1]!CRMad[Donnée],[1]!CRMad[Donnée],"",0,1)="","","X")</f>
        <v>#REF!</v>
      </c>
      <c r="N104" s="218" t="e">
        <f>IF(_xlfn.XLOOKUP(Dico2[[#This Row],[Nom du champ]],[1]!DeltaIPE[Donnée],[1]!DeltaIPE[Donnée],"",0,1)="","","X")</f>
        <v>#REF!</v>
      </c>
      <c r="O104" s="218" t="e">
        <f>IF(_xlfn.XLOOKUP(Dico2[[#This Row],[Nom du champ]],[1]!HistoIPE[Donnée],[1]!HistoIPE[Donnée],"",0,1)="","","X")</f>
        <v>#REF!</v>
      </c>
      <c r="P104" s="218" t="e">
        <f>IF(_xlfn.XLOOKUP(Dico2[[#This Row],[Nom du champ]],[1]!CPN[Donnée],[1]!CPN[Donnée],"",0,1)="","","X")</f>
        <v>#REF!</v>
      </c>
      <c r="Q104" s="218" t="e">
        <f>IF(_xlfn.XLOOKUP(Dico2[[#This Row],[Nom du champ]],[1]!DeltaCPN[Donnée],[1]!DeltaCPN[Donnée],"",0,1)="","","X")</f>
        <v>#REF!</v>
      </c>
      <c r="R104" s="218" t="e">
        <f>IF(_xlfn.XLOOKUP(Dico2[[#This Row],[Nom du champ]],[1]!HistoCPN[Donnée],[1]!HistoCPN[Donnée],"",0,1)="","","X")</f>
        <v>#REF!</v>
      </c>
      <c r="S104" s="218" t="e">
        <f>IF(_xlfn.XLOOKUP(Dico2[[#This Row],[Nom du champ]],[1]!CmdinfoPM[Donnée],[1]!CmdinfoPM[Donnée],"",0,1)="","","X")</f>
        <v>#REF!</v>
      </c>
      <c r="T104" s="218" t="e">
        <f>IF(_xlfn.XLOOKUP(Dico2[[#This Row],[Nom du champ]],[1]!ARCmdInfoPM[Donnée],[1]!ARCmdInfoPM[Donnée],"",0,1)="","","X")</f>
        <v>#REF!</v>
      </c>
      <c r="U104" s="218" t="e">
        <f>IF(_xlfn.XLOOKUP(Dico2[[#This Row],[Nom du champ]],[1]!ARMad[Donnée],[1]!ARMad[Donnée],"",0,1)="","","X")</f>
        <v>#REF!</v>
      </c>
      <c r="V104" s="218" t="e">
        <f>IF(_xlfn.XLOOKUP(Dico2[[#This Row],[Nom du champ]],[1]!NotifPrev[Donnée],[1]!NotifPrev[Donnée],"",0,1)="","","X")</f>
        <v>#REF!</v>
      </c>
      <c r="W104" s="218" t="e">
        <f>IF(_xlfn.XLOOKUP(Dico2[[#This Row],[Nom du champ]],[1]!CRInfoSyndic[Donnée],[1]!CRInfoSyndic[Donnée],"",0,1)="","","X")</f>
        <v>#REF!</v>
      </c>
      <c r="X104" s="218" t="e">
        <f>IF(_xlfn.XLOOKUP(Dico2[[#This Row],[Nom du champ]],[1]!Addu[Donnée],[1]!Addu[Donnée],"",0,1)="","","X")</f>
        <v>#REF!</v>
      </c>
      <c r="Y104" s="218" t="e">
        <f>IF(_xlfn.XLOOKUP(Dico2[[#This Row],[Nom du champ]],[1]!CRAddu[Donnée],[1]!CRAddu[Donnée],"",0,1)="","","X")</f>
        <v>#REF!</v>
      </c>
      <c r="Z104" s="218" t="e">
        <f>IF(_xlfn.XLOOKUP(Dico2[[#This Row],[Nom du champ]],[1]!CmdAnn[Donnée],[1]!CmdAnn[Donnée],"",0,1)="","","X")</f>
        <v>#REF!</v>
      </c>
      <c r="AA104" s="218" t="e">
        <f>IF(_xlfn.XLOOKUP(Dico2[[#This Row],[Nom du champ]],[1]!CRAnnu[Donnée],[1]!CRAnnu[Donnée],"",0,1)="","","X")</f>
        <v>#REF!</v>
      </c>
    </row>
    <row r="105" spans="1:27" ht="26.4">
      <c r="A105" s="229" t="s">
        <v>598</v>
      </c>
      <c r="B105" s="230" t="s">
        <v>674</v>
      </c>
      <c r="D105" s="218" t="e">
        <f>IF(_xlfn.XLOOKUP(Dico2[[#This Row],[Nom du champ]],[1]!IPE[Donnée],[1]!IPE[Donnée],"",0,1)="","","X")</f>
        <v>#REF!</v>
      </c>
      <c r="E105" s="218" t="e">
        <f>IF(_xlfn.XLOOKUP(Dico2[[#This Row],[Nom du champ]],[1]!CmdPB[Donnée],[1]!CmdPB[Donnée],"",0,1)="","","X")</f>
        <v>#REF!</v>
      </c>
      <c r="F105" s="218" t="e">
        <f>IF(_xlfn.XLOOKUP(Dico2[[#This Row],[Nom du champ]],[1]!ARcmdPB[Donnée],[1]!ARcmdPB[Donnée],"",0,1)="","","X")</f>
        <v>#REF!</v>
      </c>
      <c r="G105" s="218" t="e">
        <f>IF(_xlfn.XLOOKUP(Dico2[[#This Row],[Nom du champ]],[1]!CRcmdPB[Donnée],[1]!CRcmdPB[Donnée],"",0,1)="","","X")</f>
        <v>#REF!</v>
      </c>
      <c r="H105" s="218" t="e">
        <f>IF(_xlfn.XLOOKUP(Dico2[[#This Row],[Nom du champ]],[1]!AnnulationPB[Donnée],[1]!AnnulationPB[Donnée],"",0,1)="","","X")</f>
        <v>#REF!</v>
      </c>
      <c r="I105" s="218" t="e">
        <f>IF(_xlfn.XLOOKUP(Dico2[[#This Row],[Nom du champ]],[1]!ARannulationPB[Donnée],[1]!ARannulationPB[Donnée],"",0,1)="","","X")</f>
        <v>#REF!</v>
      </c>
      <c r="J105" s="218" t="e">
        <f>IF(_xlfn.XLOOKUP(Dico2[[#This Row],[Nom du champ]],[1]!CmdExtU[Donnée],[1]!CmdExtU[Donnée],"",0,1)="","","X")</f>
        <v>#REF!</v>
      </c>
      <c r="K105" s="218" t="e">
        <f>IF(_xlfn.XLOOKUP(Dico2[[#This Row],[Nom du champ]],[1]!ARCmdExtU[Donnée],[1]!ARCmdExtU[Donnée],"",0,1)="","","X")</f>
        <v>#REF!</v>
      </c>
      <c r="L105" s="218" t="e">
        <f>IF(_xlfn.XLOOKUP(Dico2[[#This Row],[Nom du champ]],[1]!CRCmdExtU[Donnée],[1]!CRCmdExtU[Donnée],"",0,1)="","","X")</f>
        <v>#REF!</v>
      </c>
      <c r="M105" s="218" t="e">
        <f>IF(_xlfn.XLOOKUP(Dico2[[#This Row],[Nom du champ]],[1]!CRMad[Donnée],[1]!CRMad[Donnée],"",0,1)="","","X")</f>
        <v>#REF!</v>
      </c>
      <c r="N105" s="218" t="e">
        <f>IF(_xlfn.XLOOKUP(Dico2[[#This Row],[Nom du champ]],[1]!DeltaIPE[Donnée],[1]!DeltaIPE[Donnée],"",0,1)="","","X")</f>
        <v>#REF!</v>
      </c>
      <c r="O105" s="218" t="e">
        <f>IF(_xlfn.XLOOKUP(Dico2[[#This Row],[Nom du champ]],[1]!HistoIPE[Donnée],[1]!HistoIPE[Donnée],"",0,1)="","","X")</f>
        <v>#REF!</v>
      </c>
      <c r="P105" s="218" t="e">
        <f>IF(_xlfn.XLOOKUP(Dico2[[#This Row],[Nom du champ]],[1]!CPN[Donnée],[1]!CPN[Donnée],"",0,1)="","","X")</f>
        <v>#REF!</v>
      </c>
      <c r="Q105" s="218" t="e">
        <f>IF(_xlfn.XLOOKUP(Dico2[[#This Row],[Nom du champ]],[1]!DeltaCPN[Donnée],[1]!DeltaCPN[Donnée],"",0,1)="","","X")</f>
        <v>#REF!</v>
      </c>
      <c r="R105" s="218" t="e">
        <f>IF(_xlfn.XLOOKUP(Dico2[[#This Row],[Nom du champ]],[1]!HistoCPN[Donnée],[1]!HistoCPN[Donnée],"",0,1)="","","X")</f>
        <v>#REF!</v>
      </c>
      <c r="S105" s="218" t="e">
        <f>IF(_xlfn.XLOOKUP(Dico2[[#This Row],[Nom du champ]],[1]!CmdinfoPM[Donnée],[1]!CmdinfoPM[Donnée],"",0,1)="","","X")</f>
        <v>#REF!</v>
      </c>
      <c r="T105" s="218" t="e">
        <f>IF(_xlfn.XLOOKUP(Dico2[[#This Row],[Nom du champ]],[1]!ARCmdInfoPM[Donnée],[1]!ARCmdInfoPM[Donnée],"",0,1)="","","X")</f>
        <v>#REF!</v>
      </c>
      <c r="U105" s="218" t="e">
        <f>IF(_xlfn.XLOOKUP(Dico2[[#This Row],[Nom du champ]],[1]!ARMad[Donnée],[1]!ARMad[Donnée],"",0,1)="","","X")</f>
        <v>#REF!</v>
      </c>
      <c r="V105" s="218" t="e">
        <f>IF(_xlfn.XLOOKUP(Dico2[[#This Row],[Nom du champ]],[1]!NotifPrev[Donnée],[1]!NotifPrev[Donnée],"",0,1)="","","X")</f>
        <v>#REF!</v>
      </c>
      <c r="W105" s="218" t="e">
        <f>IF(_xlfn.XLOOKUP(Dico2[[#This Row],[Nom du champ]],[1]!CRInfoSyndic[Donnée],[1]!CRInfoSyndic[Donnée],"",0,1)="","","X")</f>
        <v>#REF!</v>
      </c>
      <c r="X105" s="218" t="e">
        <f>IF(_xlfn.XLOOKUP(Dico2[[#This Row],[Nom du champ]],[1]!Addu[Donnée],[1]!Addu[Donnée],"",0,1)="","","X")</f>
        <v>#REF!</v>
      </c>
      <c r="Y105" s="218" t="e">
        <f>IF(_xlfn.XLOOKUP(Dico2[[#This Row],[Nom du champ]],[1]!CRAddu[Donnée],[1]!CRAddu[Donnée],"",0,1)="","","X")</f>
        <v>#REF!</v>
      </c>
      <c r="Z105" s="218" t="e">
        <f>IF(_xlfn.XLOOKUP(Dico2[[#This Row],[Nom du champ]],[1]!CmdAnn[Donnée],[1]!CmdAnn[Donnée],"",0,1)="","","X")</f>
        <v>#REF!</v>
      </c>
      <c r="AA105" s="218" t="e">
        <f>IF(_xlfn.XLOOKUP(Dico2[[#This Row],[Nom du champ]],[1]!CRAnnu[Donnée],[1]!CRAnnu[Donnée],"",0,1)="","","X")</f>
        <v>#REF!</v>
      </c>
    </row>
    <row r="106" spans="1:27" ht="20.399999999999999">
      <c r="A106" s="274" t="s">
        <v>767</v>
      </c>
      <c r="B106" s="209" t="s">
        <v>674</v>
      </c>
      <c r="D106" s="218" t="e">
        <f>IF(_xlfn.XLOOKUP(Dico2[[#This Row],[Nom du champ]],[1]!IPE[Donnée],[1]!IPE[Donnée],"",0,1)="","","X")</f>
        <v>#REF!</v>
      </c>
      <c r="E106" s="218" t="e">
        <f>IF(_xlfn.XLOOKUP(Dico2[[#This Row],[Nom du champ]],[1]!CmdPB[Donnée],[1]!CmdPB[Donnée],"",0,1)="","","X")</f>
        <v>#REF!</v>
      </c>
      <c r="F106" s="218" t="e">
        <f>IF(_xlfn.XLOOKUP(Dico2[[#This Row],[Nom du champ]],[1]!ARcmdPB[Donnée],[1]!ARcmdPB[Donnée],"",0,1)="","","X")</f>
        <v>#REF!</v>
      </c>
      <c r="G106" s="218" t="e">
        <f>IF(_xlfn.XLOOKUP(Dico2[[#This Row],[Nom du champ]],[1]!CRcmdPB[Donnée],[1]!CRcmdPB[Donnée],"",0,1)="","","X")</f>
        <v>#REF!</v>
      </c>
      <c r="H106" s="218" t="e">
        <f>IF(_xlfn.XLOOKUP(Dico2[[#This Row],[Nom du champ]],[1]!AnnulationPB[Donnée],[1]!AnnulationPB[Donnée],"",0,1)="","","X")</f>
        <v>#REF!</v>
      </c>
      <c r="I106" s="218" t="e">
        <f>IF(_xlfn.XLOOKUP(Dico2[[#This Row],[Nom du champ]],[1]!ARannulationPB[Donnée],[1]!ARannulationPB[Donnée],"",0,1)="","","X")</f>
        <v>#REF!</v>
      </c>
      <c r="J106" s="218" t="e">
        <f>IF(_xlfn.XLOOKUP(Dico2[[#This Row],[Nom du champ]],[1]!CmdExtU[Donnée],[1]!CmdExtU[Donnée],"",0,1)="","","X")</f>
        <v>#REF!</v>
      </c>
      <c r="K106" s="218" t="e">
        <f>IF(_xlfn.XLOOKUP(Dico2[[#This Row],[Nom du champ]],[1]!ARCmdExtU[Donnée],[1]!ARCmdExtU[Donnée],"",0,1)="","","X")</f>
        <v>#REF!</v>
      </c>
      <c r="L106" s="218" t="e">
        <f>IF(_xlfn.XLOOKUP(Dico2[[#This Row],[Nom du champ]],[1]!CRCmdExtU[Donnée],[1]!CRCmdExtU[Donnée],"",0,1)="","","X")</f>
        <v>#REF!</v>
      </c>
      <c r="M106" s="218" t="e">
        <f>IF(_xlfn.XLOOKUP(Dico2[[#This Row],[Nom du champ]],[1]!CRMad[Donnée],[1]!CRMad[Donnée],"",0,1)="","","X")</f>
        <v>#REF!</v>
      </c>
      <c r="N106" s="218" t="e">
        <f>IF(_xlfn.XLOOKUP(Dico2[[#This Row],[Nom du champ]],[1]!DeltaIPE[Donnée],[1]!DeltaIPE[Donnée],"",0,1)="","","X")</f>
        <v>#REF!</v>
      </c>
      <c r="O106" s="218" t="e">
        <f>IF(_xlfn.XLOOKUP(Dico2[[#This Row],[Nom du champ]],[1]!HistoIPE[Donnée],[1]!HistoIPE[Donnée],"",0,1)="","","X")</f>
        <v>#REF!</v>
      </c>
      <c r="P106" s="218" t="e">
        <f>IF(_xlfn.XLOOKUP(Dico2[[#This Row],[Nom du champ]],[1]!CPN[Donnée],[1]!CPN[Donnée],"",0,1)="","","X")</f>
        <v>#REF!</v>
      </c>
      <c r="Q106" s="218" t="e">
        <f>IF(_xlfn.XLOOKUP(Dico2[[#This Row],[Nom du champ]],[1]!DeltaCPN[Donnée],[1]!DeltaCPN[Donnée],"",0,1)="","","X")</f>
        <v>#REF!</v>
      </c>
      <c r="R106" s="218" t="e">
        <f>IF(_xlfn.XLOOKUP(Dico2[[#This Row],[Nom du champ]],[1]!HistoCPN[Donnée],[1]!HistoCPN[Donnée],"",0,1)="","","X")</f>
        <v>#REF!</v>
      </c>
      <c r="S106" s="218" t="e">
        <f>IF(_xlfn.XLOOKUP(Dico2[[#This Row],[Nom du champ]],[1]!CmdinfoPM[Donnée],[1]!CmdinfoPM[Donnée],"",0,1)="","","X")</f>
        <v>#REF!</v>
      </c>
      <c r="T106" s="218" t="e">
        <f>IF(_xlfn.XLOOKUP(Dico2[[#This Row],[Nom du champ]],[1]!ARCmdInfoPM[Donnée],[1]!ARCmdInfoPM[Donnée],"",0,1)="","","X")</f>
        <v>#REF!</v>
      </c>
      <c r="U106" s="218" t="e">
        <f>IF(_xlfn.XLOOKUP(Dico2[[#This Row],[Nom du champ]],[1]!ARMad[Donnée],[1]!ARMad[Donnée],"",0,1)="","","X")</f>
        <v>#REF!</v>
      </c>
      <c r="V106" s="218" t="e">
        <f>IF(_xlfn.XLOOKUP(Dico2[[#This Row],[Nom du champ]],[1]!NotifPrev[Donnée],[1]!NotifPrev[Donnée],"",0,1)="","","X")</f>
        <v>#REF!</v>
      </c>
      <c r="W106" s="218" t="e">
        <f>IF(_xlfn.XLOOKUP(Dico2[[#This Row],[Nom du champ]],[1]!CRInfoSyndic[Donnée],[1]!CRInfoSyndic[Donnée],"",0,1)="","","X")</f>
        <v>#REF!</v>
      </c>
      <c r="X106" s="218" t="e">
        <f>IF(_xlfn.XLOOKUP(Dico2[[#This Row],[Nom du champ]],[1]!Addu[Donnée],[1]!Addu[Donnée],"",0,1)="","","X")</f>
        <v>#REF!</v>
      </c>
      <c r="Y106" s="218" t="e">
        <f>IF(_xlfn.XLOOKUP(Dico2[[#This Row],[Nom du champ]],[1]!CRAddu[Donnée],[1]!CRAddu[Donnée],"",0,1)="","","X")</f>
        <v>#REF!</v>
      </c>
      <c r="Z106" s="218" t="e">
        <f>IF(_xlfn.XLOOKUP(Dico2[[#This Row],[Nom du champ]],[1]!CmdAnn[Donnée],[1]!CmdAnn[Donnée],"",0,1)="","","X")</f>
        <v>#REF!</v>
      </c>
      <c r="AA106" s="218" t="e">
        <f>IF(_xlfn.XLOOKUP(Dico2[[#This Row],[Nom du champ]],[1]!CRAnnu[Donnée],[1]!CRAnnu[Donnée],"",0,1)="","","X")</f>
        <v>#REF!</v>
      </c>
    </row>
    <row r="107" spans="1:27" ht="13.2">
      <c r="A107" s="211" t="s">
        <v>585</v>
      </c>
      <c r="B107" s="234" t="s">
        <v>829</v>
      </c>
      <c r="D107" s="218" t="e">
        <f>IF(_xlfn.XLOOKUP(Dico2[[#This Row],[Nom du champ]],[1]!IPE[Donnée],[1]!IPE[Donnée],"",0,1)="","","X")</f>
        <v>#REF!</v>
      </c>
      <c r="E107" s="218" t="e">
        <f>IF(_xlfn.XLOOKUP(Dico2[[#This Row],[Nom du champ]],[1]!CmdPB[Donnée],[1]!CmdPB[Donnée],"",0,1)="","","X")</f>
        <v>#REF!</v>
      </c>
      <c r="F107" s="218" t="e">
        <f>IF(_xlfn.XLOOKUP(Dico2[[#This Row],[Nom du champ]],[1]!ARcmdPB[Donnée],[1]!ARcmdPB[Donnée],"",0,1)="","","X")</f>
        <v>#REF!</v>
      </c>
      <c r="G107" s="218" t="e">
        <f>IF(_xlfn.XLOOKUP(Dico2[[#This Row],[Nom du champ]],[1]!CRcmdPB[Donnée],[1]!CRcmdPB[Donnée],"",0,1)="","","X")</f>
        <v>#REF!</v>
      </c>
      <c r="H107" s="218" t="e">
        <f>IF(_xlfn.XLOOKUP(Dico2[[#This Row],[Nom du champ]],[1]!AnnulationPB[Donnée],[1]!AnnulationPB[Donnée],"",0,1)="","","X")</f>
        <v>#REF!</v>
      </c>
      <c r="I107" s="218" t="e">
        <f>IF(_xlfn.XLOOKUP(Dico2[[#This Row],[Nom du champ]],[1]!ARannulationPB[Donnée],[1]!ARannulationPB[Donnée],"",0,1)="","","X")</f>
        <v>#REF!</v>
      </c>
      <c r="J107" s="218" t="e">
        <f>IF(_xlfn.XLOOKUP(Dico2[[#This Row],[Nom du champ]],[1]!CmdExtU[Donnée],[1]!CmdExtU[Donnée],"",0,1)="","","X")</f>
        <v>#REF!</v>
      </c>
      <c r="K107" s="218" t="e">
        <f>IF(_xlfn.XLOOKUP(Dico2[[#This Row],[Nom du champ]],[1]!ARCmdExtU[Donnée],[1]!ARCmdExtU[Donnée],"",0,1)="","","X")</f>
        <v>#REF!</v>
      </c>
      <c r="L107" s="218" t="e">
        <f>IF(_xlfn.XLOOKUP(Dico2[[#This Row],[Nom du champ]],[1]!CRCmdExtU[Donnée],[1]!CRCmdExtU[Donnée],"",0,1)="","","X")</f>
        <v>#REF!</v>
      </c>
      <c r="M107" s="218" t="e">
        <f>IF(_xlfn.XLOOKUP(Dico2[[#This Row],[Nom du champ]],[1]!CRMad[Donnée],[1]!CRMad[Donnée],"",0,1)="","","X")</f>
        <v>#REF!</v>
      </c>
      <c r="N107" s="218" t="e">
        <f>IF(_xlfn.XLOOKUP(Dico2[[#This Row],[Nom du champ]],[1]!DeltaIPE[Donnée],[1]!DeltaIPE[Donnée],"",0,1)="","","X")</f>
        <v>#REF!</v>
      </c>
      <c r="O107" s="218" t="e">
        <f>IF(_xlfn.XLOOKUP(Dico2[[#This Row],[Nom du champ]],[1]!HistoIPE[Donnée],[1]!HistoIPE[Donnée],"",0,1)="","","X")</f>
        <v>#REF!</v>
      </c>
      <c r="P107" s="218" t="e">
        <f>IF(_xlfn.XLOOKUP(Dico2[[#This Row],[Nom du champ]],[1]!CPN[Donnée],[1]!CPN[Donnée],"",0,1)="","","X")</f>
        <v>#REF!</v>
      </c>
      <c r="Q107" s="218" t="e">
        <f>IF(_xlfn.XLOOKUP(Dico2[[#This Row],[Nom du champ]],[1]!DeltaCPN[Donnée],[1]!DeltaCPN[Donnée],"",0,1)="","","X")</f>
        <v>#REF!</v>
      </c>
      <c r="R107" s="218" t="e">
        <f>IF(_xlfn.XLOOKUP(Dico2[[#This Row],[Nom du champ]],[1]!HistoCPN[Donnée],[1]!HistoCPN[Donnée],"",0,1)="","","X")</f>
        <v>#REF!</v>
      </c>
      <c r="S107" s="218" t="e">
        <f>IF(_xlfn.XLOOKUP(Dico2[[#This Row],[Nom du champ]],[1]!CmdinfoPM[Donnée],[1]!CmdinfoPM[Donnée],"",0,1)="","","X")</f>
        <v>#REF!</v>
      </c>
      <c r="T107" s="218" t="e">
        <f>IF(_xlfn.XLOOKUP(Dico2[[#This Row],[Nom du champ]],[1]!ARCmdInfoPM[Donnée],[1]!ARCmdInfoPM[Donnée],"",0,1)="","","X")</f>
        <v>#REF!</v>
      </c>
      <c r="U107" s="218" t="e">
        <f>IF(_xlfn.XLOOKUP(Dico2[[#This Row],[Nom du champ]],[1]!ARMad[Donnée],[1]!ARMad[Donnée],"",0,1)="","","X")</f>
        <v>#REF!</v>
      </c>
      <c r="V107" s="218" t="e">
        <f>IF(_xlfn.XLOOKUP(Dico2[[#This Row],[Nom du champ]],[1]!NotifPrev[Donnée],[1]!NotifPrev[Donnée],"",0,1)="","","X")</f>
        <v>#REF!</v>
      </c>
      <c r="W107" s="218" t="e">
        <f>IF(_xlfn.XLOOKUP(Dico2[[#This Row],[Nom du champ]],[1]!CRInfoSyndic[Donnée],[1]!CRInfoSyndic[Donnée],"",0,1)="","","X")</f>
        <v>#REF!</v>
      </c>
      <c r="X107" s="218" t="e">
        <f>IF(_xlfn.XLOOKUP(Dico2[[#This Row],[Nom du champ]],[1]!Addu[Donnée],[1]!Addu[Donnée],"",0,1)="","","X")</f>
        <v>#REF!</v>
      </c>
      <c r="Y107" s="218" t="e">
        <f>IF(_xlfn.XLOOKUP(Dico2[[#This Row],[Nom du champ]],[1]!CRAddu[Donnée],[1]!CRAddu[Donnée],"",0,1)="","","X")</f>
        <v>#REF!</v>
      </c>
      <c r="Z107" s="218" t="e">
        <f>IF(_xlfn.XLOOKUP(Dico2[[#This Row],[Nom du champ]],[1]!CmdAnn[Donnée],[1]!CmdAnn[Donnée],"",0,1)="","","X")</f>
        <v>#REF!</v>
      </c>
      <c r="AA107" s="218" t="e">
        <f>IF(_xlfn.XLOOKUP(Dico2[[#This Row],[Nom du champ]],[1]!CRAnnu[Donnée],[1]!CRAnnu[Donnée],"",0,1)="","","X")</f>
        <v>#REF!</v>
      </c>
    </row>
    <row r="108" spans="1:27">
      <c r="A108" s="211" t="s">
        <v>275</v>
      </c>
      <c r="B108" s="211" t="s">
        <v>276</v>
      </c>
      <c r="D108" s="218" t="e">
        <f>IF(_xlfn.XLOOKUP(Dico2[[#This Row],[Nom du champ]],[1]!IPE[Donnée],[1]!IPE[Donnée],"",0,1)="","","X")</f>
        <v>#REF!</v>
      </c>
      <c r="E108" s="218" t="e">
        <f>IF(_xlfn.XLOOKUP(Dico2[[#This Row],[Nom du champ]],[1]!CmdPB[Donnée],[1]!CmdPB[Donnée],"",0,1)="","","X")</f>
        <v>#REF!</v>
      </c>
      <c r="F108" s="218" t="e">
        <f>IF(_xlfn.XLOOKUP(Dico2[[#This Row],[Nom du champ]],[1]!ARcmdPB[Donnée],[1]!ARcmdPB[Donnée],"",0,1)="","","X")</f>
        <v>#REF!</v>
      </c>
      <c r="G108" s="218" t="e">
        <f>IF(_xlfn.XLOOKUP(Dico2[[#This Row],[Nom du champ]],[1]!CRcmdPB[Donnée],[1]!CRcmdPB[Donnée],"",0,1)="","","X")</f>
        <v>#REF!</v>
      </c>
      <c r="H108" s="218" t="e">
        <f>IF(_xlfn.XLOOKUP(Dico2[[#This Row],[Nom du champ]],[1]!AnnulationPB[Donnée],[1]!AnnulationPB[Donnée],"",0,1)="","","X")</f>
        <v>#REF!</v>
      </c>
      <c r="I108" s="218" t="e">
        <f>IF(_xlfn.XLOOKUP(Dico2[[#This Row],[Nom du champ]],[1]!ARannulationPB[Donnée],[1]!ARannulationPB[Donnée],"",0,1)="","","X")</f>
        <v>#REF!</v>
      </c>
      <c r="J108" s="218" t="e">
        <f>IF(_xlfn.XLOOKUP(Dico2[[#This Row],[Nom du champ]],[1]!CmdExtU[Donnée],[1]!CmdExtU[Donnée],"",0,1)="","","X")</f>
        <v>#REF!</v>
      </c>
      <c r="K108" s="218" t="e">
        <f>IF(_xlfn.XLOOKUP(Dico2[[#This Row],[Nom du champ]],[1]!ARCmdExtU[Donnée],[1]!ARCmdExtU[Donnée],"",0,1)="","","X")</f>
        <v>#REF!</v>
      </c>
      <c r="L108" s="218" t="e">
        <f>IF(_xlfn.XLOOKUP(Dico2[[#This Row],[Nom du champ]],[1]!CRCmdExtU[Donnée],[1]!CRCmdExtU[Donnée],"",0,1)="","","X")</f>
        <v>#REF!</v>
      </c>
      <c r="M108" s="218" t="e">
        <f>IF(_xlfn.XLOOKUP(Dico2[[#This Row],[Nom du champ]],[1]!CRMad[Donnée],[1]!CRMad[Donnée],"",0,1)="","","X")</f>
        <v>#REF!</v>
      </c>
      <c r="N108" s="218" t="e">
        <f>IF(_xlfn.XLOOKUP(Dico2[[#This Row],[Nom du champ]],[1]!DeltaIPE[Donnée],[1]!DeltaIPE[Donnée],"",0,1)="","","X")</f>
        <v>#REF!</v>
      </c>
      <c r="O108" s="218" t="e">
        <f>IF(_xlfn.XLOOKUP(Dico2[[#This Row],[Nom du champ]],[1]!HistoIPE[Donnée],[1]!HistoIPE[Donnée],"",0,1)="","","X")</f>
        <v>#REF!</v>
      </c>
      <c r="P108" s="218" t="e">
        <f>IF(_xlfn.XLOOKUP(Dico2[[#This Row],[Nom du champ]],[1]!CPN[Donnée],[1]!CPN[Donnée],"",0,1)="","","X")</f>
        <v>#REF!</v>
      </c>
      <c r="Q108" s="218" t="e">
        <f>IF(_xlfn.XLOOKUP(Dico2[[#This Row],[Nom du champ]],[1]!DeltaCPN[Donnée],[1]!DeltaCPN[Donnée],"",0,1)="","","X")</f>
        <v>#REF!</v>
      </c>
      <c r="R108" s="218" t="e">
        <f>IF(_xlfn.XLOOKUP(Dico2[[#This Row],[Nom du champ]],[1]!HistoCPN[Donnée],[1]!HistoCPN[Donnée],"",0,1)="","","X")</f>
        <v>#REF!</v>
      </c>
      <c r="S108" s="218" t="e">
        <f>IF(_xlfn.XLOOKUP(Dico2[[#This Row],[Nom du champ]],[1]!CmdinfoPM[Donnée],[1]!CmdinfoPM[Donnée],"",0,1)="","","X")</f>
        <v>#REF!</v>
      </c>
      <c r="T108" s="218" t="e">
        <f>IF(_xlfn.XLOOKUP(Dico2[[#This Row],[Nom du champ]],[1]!ARCmdInfoPM[Donnée],[1]!ARCmdInfoPM[Donnée],"",0,1)="","","X")</f>
        <v>#REF!</v>
      </c>
      <c r="U108" s="218" t="e">
        <f>IF(_xlfn.XLOOKUP(Dico2[[#This Row],[Nom du champ]],[1]!ARMad[Donnée],[1]!ARMad[Donnée],"",0,1)="","","X")</f>
        <v>#REF!</v>
      </c>
      <c r="V108" s="218" t="e">
        <f>IF(_xlfn.XLOOKUP(Dico2[[#This Row],[Nom du champ]],[1]!NotifPrev[Donnée],[1]!NotifPrev[Donnée],"",0,1)="","","X")</f>
        <v>#REF!</v>
      </c>
      <c r="W108" s="218" t="e">
        <f>IF(_xlfn.XLOOKUP(Dico2[[#This Row],[Nom du champ]],[1]!CRInfoSyndic[Donnée],[1]!CRInfoSyndic[Donnée],"",0,1)="","","X")</f>
        <v>#REF!</v>
      </c>
      <c r="X108" s="218" t="e">
        <f>IF(_xlfn.XLOOKUP(Dico2[[#This Row],[Nom du champ]],[1]!Addu[Donnée],[1]!Addu[Donnée],"",0,1)="","","X")</f>
        <v>#REF!</v>
      </c>
      <c r="Y108" s="218" t="e">
        <f>IF(_xlfn.XLOOKUP(Dico2[[#This Row],[Nom du champ]],[1]!CRAddu[Donnée],[1]!CRAddu[Donnée],"",0,1)="","","X")</f>
        <v>#REF!</v>
      </c>
      <c r="Z108" s="218" t="e">
        <f>IF(_xlfn.XLOOKUP(Dico2[[#This Row],[Nom du champ]],[1]!CmdAnn[Donnée],[1]!CmdAnn[Donnée],"",0,1)="","","X")</f>
        <v>#REF!</v>
      </c>
      <c r="AA108" s="218" t="e">
        <f>IF(_xlfn.XLOOKUP(Dico2[[#This Row],[Nom du champ]],[1]!CRAnnu[Donnée],[1]!CRAnnu[Donnée],"",0,1)="","","X")</f>
        <v>#REF!</v>
      </c>
    </row>
    <row r="109" spans="1:27">
      <c r="A109" s="211" t="s">
        <v>312</v>
      </c>
      <c r="B109" s="231" t="s">
        <v>276</v>
      </c>
      <c r="D109" s="218" t="e">
        <f>IF(_xlfn.XLOOKUP(Dico2[[#This Row],[Nom du champ]],[1]!IPE[Donnée],[1]!IPE[Donnée],"",0,1)="","","X")</f>
        <v>#REF!</v>
      </c>
      <c r="E109" s="218" t="e">
        <f>IF(_xlfn.XLOOKUP(Dico2[[#This Row],[Nom du champ]],[1]!CmdPB[Donnée],[1]!CmdPB[Donnée],"",0,1)="","","X")</f>
        <v>#REF!</v>
      </c>
      <c r="F109" s="218" t="e">
        <f>IF(_xlfn.XLOOKUP(Dico2[[#This Row],[Nom du champ]],[1]!ARcmdPB[Donnée],[1]!ARcmdPB[Donnée],"",0,1)="","","X")</f>
        <v>#REF!</v>
      </c>
      <c r="G109" s="218" t="e">
        <f>IF(_xlfn.XLOOKUP(Dico2[[#This Row],[Nom du champ]],[1]!CRcmdPB[Donnée],[1]!CRcmdPB[Donnée],"",0,1)="","","X")</f>
        <v>#REF!</v>
      </c>
      <c r="H109" s="218" t="e">
        <f>IF(_xlfn.XLOOKUP(Dico2[[#This Row],[Nom du champ]],[1]!AnnulationPB[Donnée],[1]!AnnulationPB[Donnée],"",0,1)="","","X")</f>
        <v>#REF!</v>
      </c>
      <c r="I109" s="218" t="e">
        <f>IF(_xlfn.XLOOKUP(Dico2[[#This Row],[Nom du champ]],[1]!ARannulationPB[Donnée],[1]!ARannulationPB[Donnée],"",0,1)="","","X")</f>
        <v>#REF!</v>
      </c>
      <c r="J109" s="218" t="e">
        <f>IF(_xlfn.XLOOKUP(Dico2[[#This Row],[Nom du champ]],[1]!CmdExtU[Donnée],[1]!CmdExtU[Donnée],"",0,1)="","","X")</f>
        <v>#REF!</v>
      </c>
      <c r="K109" s="218" t="e">
        <f>IF(_xlfn.XLOOKUP(Dico2[[#This Row],[Nom du champ]],[1]!ARCmdExtU[Donnée],[1]!ARCmdExtU[Donnée],"",0,1)="","","X")</f>
        <v>#REF!</v>
      </c>
      <c r="L109" s="218" t="e">
        <f>IF(_xlfn.XLOOKUP(Dico2[[#This Row],[Nom du champ]],[1]!CRCmdExtU[Donnée],[1]!CRCmdExtU[Donnée],"",0,1)="","","X")</f>
        <v>#REF!</v>
      </c>
      <c r="M109" s="218" t="e">
        <f>IF(_xlfn.XLOOKUP(Dico2[[#This Row],[Nom du champ]],[1]!CRMad[Donnée],[1]!CRMad[Donnée],"",0,1)="","","X")</f>
        <v>#REF!</v>
      </c>
      <c r="N109" s="218" t="e">
        <f>IF(_xlfn.XLOOKUP(Dico2[[#This Row],[Nom du champ]],[1]!DeltaIPE[Donnée],[1]!DeltaIPE[Donnée],"",0,1)="","","X")</f>
        <v>#REF!</v>
      </c>
      <c r="O109" s="218" t="e">
        <f>IF(_xlfn.XLOOKUP(Dico2[[#This Row],[Nom du champ]],[1]!HistoIPE[Donnée],[1]!HistoIPE[Donnée],"",0,1)="","","X")</f>
        <v>#REF!</v>
      </c>
      <c r="P109" s="218" t="e">
        <f>IF(_xlfn.XLOOKUP(Dico2[[#This Row],[Nom du champ]],[1]!CPN[Donnée],[1]!CPN[Donnée],"",0,1)="","","X")</f>
        <v>#REF!</v>
      </c>
      <c r="Q109" s="218" t="e">
        <f>IF(_xlfn.XLOOKUP(Dico2[[#This Row],[Nom du champ]],[1]!DeltaCPN[Donnée],[1]!DeltaCPN[Donnée],"",0,1)="","","X")</f>
        <v>#REF!</v>
      </c>
      <c r="R109" s="218" t="e">
        <f>IF(_xlfn.XLOOKUP(Dico2[[#This Row],[Nom du champ]],[1]!HistoCPN[Donnée],[1]!HistoCPN[Donnée],"",0,1)="","","X")</f>
        <v>#REF!</v>
      </c>
      <c r="S109" s="218" t="e">
        <f>IF(_xlfn.XLOOKUP(Dico2[[#This Row],[Nom du champ]],[1]!CmdinfoPM[Donnée],[1]!CmdinfoPM[Donnée],"",0,1)="","","X")</f>
        <v>#REF!</v>
      </c>
      <c r="T109" s="218" t="e">
        <f>IF(_xlfn.XLOOKUP(Dico2[[#This Row],[Nom du champ]],[1]!ARCmdInfoPM[Donnée],[1]!ARCmdInfoPM[Donnée],"",0,1)="","","X")</f>
        <v>#REF!</v>
      </c>
      <c r="U109" s="218" t="e">
        <f>IF(_xlfn.XLOOKUP(Dico2[[#This Row],[Nom du champ]],[1]!ARMad[Donnée],[1]!ARMad[Donnée],"",0,1)="","","X")</f>
        <v>#REF!</v>
      </c>
      <c r="V109" s="218" t="e">
        <f>IF(_xlfn.XLOOKUP(Dico2[[#This Row],[Nom du champ]],[1]!NotifPrev[Donnée],[1]!NotifPrev[Donnée],"",0,1)="","","X")</f>
        <v>#REF!</v>
      </c>
      <c r="W109" s="218" t="e">
        <f>IF(_xlfn.XLOOKUP(Dico2[[#This Row],[Nom du champ]],[1]!CRInfoSyndic[Donnée],[1]!CRInfoSyndic[Donnée],"",0,1)="","","X")</f>
        <v>#REF!</v>
      </c>
      <c r="X109" s="218" t="e">
        <f>IF(_xlfn.XLOOKUP(Dico2[[#This Row],[Nom du champ]],[1]!Addu[Donnée],[1]!Addu[Donnée],"",0,1)="","","X")</f>
        <v>#REF!</v>
      </c>
      <c r="Y109" s="218" t="e">
        <f>IF(_xlfn.XLOOKUP(Dico2[[#This Row],[Nom du champ]],[1]!CRAddu[Donnée],[1]!CRAddu[Donnée],"",0,1)="","","X")</f>
        <v>#REF!</v>
      </c>
      <c r="Z109" s="218" t="e">
        <f>IF(_xlfn.XLOOKUP(Dico2[[#This Row],[Nom du champ]],[1]!CmdAnn[Donnée],[1]!CmdAnn[Donnée],"",0,1)="","","X")</f>
        <v>#REF!</v>
      </c>
      <c r="AA109" s="218" t="e">
        <f>IF(_xlfn.XLOOKUP(Dico2[[#This Row],[Nom du champ]],[1]!CRAnnu[Donnée],[1]!CRAnnu[Donnée],"",0,1)="","","X")</f>
        <v>#REF!</v>
      </c>
    </row>
    <row r="110" spans="1:27">
      <c r="A110" s="211" t="s">
        <v>341</v>
      </c>
      <c r="B110" s="223" t="s">
        <v>333</v>
      </c>
      <c r="D110" s="218" t="e">
        <f>IF(_xlfn.XLOOKUP(Dico2[[#This Row],[Nom du champ]],[1]!IPE[Donnée],[1]!IPE[Donnée],"",0,1)="","","X")</f>
        <v>#REF!</v>
      </c>
      <c r="E110" s="218" t="e">
        <f>IF(_xlfn.XLOOKUP(Dico2[[#This Row],[Nom du champ]],[1]!CmdPB[Donnée],[1]!CmdPB[Donnée],"",0,1)="","","X")</f>
        <v>#REF!</v>
      </c>
      <c r="F110" s="218" t="e">
        <f>IF(_xlfn.XLOOKUP(Dico2[[#This Row],[Nom du champ]],[1]!ARcmdPB[Donnée],[1]!ARcmdPB[Donnée],"",0,1)="","","X")</f>
        <v>#REF!</v>
      </c>
      <c r="G110" s="218" t="e">
        <f>IF(_xlfn.XLOOKUP(Dico2[[#This Row],[Nom du champ]],[1]!CRcmdPB[Donnée],[1]!CRcmdPB[Donnée],"",0,1)="","","X")</f>
        <v>#REF!</v>
      </c>
      <c r="H110" s="218" t="e">
        <f>IF(_xlfn.XLOOKUP(Dico2[[#This Row],[Nom du champ]],[1]!AnnulationPB[Donnée],[1]!AnnulationPB[Donnée],"",0,1)="","","X")</f>
        <v>#REF!</v>
      </c>
      <c r="I110" s="218" t="e">
        <f>IF(_xlfn.XLOOKUP(Dico2[[#This Row],[Nom du champ]],[1]!ARannulationPB[Donnée],[1]!ARannulationPB[Donnée],"",0,1)="","","X")</f>
        <v>#REF!</v>
      </c>
      <c r="J110" s="218" t="e">
        <f>IF(_xlfn.XLOOKUP(Dico2[[#This Row],[Nom du champ]],[1]!CmdExtU[Donnée],[1]!CmdExtU[Donnée],"",0,1)="","","X")</f>
        <v>#REF!</v>
      </c>
      <c r="K110" s="218" t="e">
        <f>IF(_xlfn.XLOOKUP(Dico2[[#This Row],[Nom du champ]],[1]!ARCmdExtU[Donnée],[1]!ARCmdExtU[Donnée],"",0,1)="","","X")</f>
        <v>#REF!</v>
      </c>
      <c r="L110" s="218" t="e">
        <f>IF(_xlfn.XLOOKUP(Dico2[[#This Row],[Nom du champ]],[1]!CRCmdExtU[Donnée],[1]!CRCmdExtU[Donnée],"",0,1)="","","X")</f>
        <v>#REF!</v>
      </c>
      <c r="M110" s="218" t="e">
        <f>IF(_xlfn.XLOOKUP(Dico2[[#This Row],[Nom du champ]],[1]!CRMad[Donnée],[1]!CRMad[Donnée],"",0,1)="","","X")</f>
        <v>#REF!</v>
      </c>
      <c r="N110" s="218" t="e">
        <f>IF(_xlfn.XLOOKUP(Dico2[[#This Row],[Nom du champ]],[1]!DeltaIPE[Donnée],[1]!DeltaIPE[Donnée],"",0,1)="","","X")</f>
        <v>#REF!</v>
      </c>
      <c r="O110" s="218" t="e">
        <f>IF(_xlfn.XLOOKUP(Dico2[[#This Row],[Nom du champ]],[1]!HistoIPE[Donnée],[1]!HistoIPE[Donnée],"",0,1)="","","X")</f>
        <v>#REF!</v>
      </c>
      <c r="P110" s="218" t="e">
        <f>IF(_xlfn.XLOOKUP(Dico2[[#This Row],[Nom du champ]],[1]!CPN[Donnée],[1]!CPN[Donnée],"",0,1)="","","X")</f>
        <v>#REF!</v>
      </c>
      <c r="Q110" s="218" t="e">
        <f>IF(_xlfn.XLOOKUP(Dico2[[#This Row],[Nom du champ]],[1]!DeltaCPN[Donnée],[1]!DeltaCPN[Donnée],"",0,1)="","","X")</f>
        <v>#REF!</v>
      </c>
      <c r="R110" s="218" t="e">
        <f>IF(_xlfn.XLOOKUP(Dico2[[#This Row],[Nom du champ]],[1]!HistoCPN[Donnée],[1]!HistoCPN[Donnée],"",0,1)="","","X")</f>
        <v>#REF!</v>
      </c>
      <c r="S110" s="218" t="e">
        <f>IF(_xlfn.XLOOKUP(Dico2[[#This Row],[Nom du champ]],[1]!CmdinfoPM[Donnée],[1]!CmdinfoPM[Donnée],"",0,1)="","","X")</f>
        <v>#REF!</v>
      </c>
      <c r="T110" s="218" t="e">
        <f>IF(_xlfn.XLOOKUP(Dico2[[#This Row],[Nom du champ]],[1]!ARCmdInfoPM[Donnée],[1]!ARCmdInfoPM[Donnée],"",0,1)="","","X")</f>
        <v>#REF!</v>
      </c>
      <c r="U110" s="218" t="e">
        <f>IF(_xlfn.XLOOKUP(Dico2[[#This Row],[Nom du champ]],[1]!ARMad[Donnée],[1]!ARMad[Donnée],"",0,1)="","","X")</f>
        <v>#REF!</v>
      </c>
      <c r="V110" s="218" t="e">
        <f>IF(_xlfn.XLOOKUP(Dico2[[#This Row],[Nom du champ]],[1]!NotifPrev[Donnée],[1]!NotifPrev[Donnée],"",0,1)="","","X")</f>
        <v>#REF!</v>
      </c>
      <c r="W110" s="218" t="e">
        <f>IF(_xlfn.XLOOKUP(Dico2[[#This Row],[Nom du champ]],[1]!CRInfoSyndic[Donnée],[1]!CRInfoSyndic[Donnée],"",0,1)="","","X")</f>
        <v>#REF!</v>
      </c>
      <c r="X110" s="218" t="e">
        <f>IF(_xlfn.XLOOKUP(Dico2[[#This Row],[Nom du champ]],[1]!Addu[Donnée],[1]!Addu[Donnée],"",0,1)="","","X")</f>
        <v>#REF!</v>
      </c>
      <c r="Y110" s="218" t="e">
        <f>IF(_xlfn.XLOOKUP(Dico2[[#This Row],[Nom du champ]],[1]!CRAddu[Donnée],[1]!CRAddu[Donnée],"",0,1)="","","X")</f>
        <v>#REF!</v>
      </c>
      <c r="Z110" s="218" t="e">
        <f>IF(_xlfn.XLOOKUP(Dico2[[#This Row],[Nom du champ]],[1]!CmdAnn[Donnée],[1]!CmdAnn[Donnée],"",0,1)="","","X")</f>
        <v>#REF!</v>
      </c>
      <c r="AA110" s="218" t="e">
        <f>IF(_xlfn.XLOOKUP(Dico2[[#This Row],[Nom du champ]],[1]!CRAnnu[Donnée],[1]!CRAnnu[Donnée],"",0,1)="","","X")</f>
        <v>#REF!</v>
      </c>
    </row>
    <row r="111" spans="1:27">
      <c r="A111" s="211" t="s">
        <v>367</v>
      </c>
      <c r="B111" s="231" t="s">
        <v>296</v>
      </c>
      <c r="D111" s="218" t="e">
        <f>IF(_xlfn.XLOOKUP(Dico2[[#This Row],[Nom du champ]],[1]!IPE[Donnée],[1]!IPE[Donnée],"",0,1)="","","X")</f>
        <v>#REF!</v>
      </c>
      <c r="E111" s="218" t="e">
        <f>IF(_xlfn.XLOOKUP(Dico2[[#This Row],[Nom du champ]],[1]!CmdPB[Donnée],[1]!CmdPB[Donnée],"",0,1)="","","X")</f>
        <v>#REF!</v>
      </c>
      <c r="F111" s="218" t="e">
        <f>IF(_xlfn.XLOOKUP(Dico2[[#This Row],[Nom du champ]],[1]!ARcmdPB[Donnée],[1]!ARcmdPB[Donnée],"",0,1)="","","X")</f>
        <v>#REF!</v>
      </c>
      <c r="G111" s="218" t="e">
        <f>IF(_xlfn.XLOOKUP(Dico2[[#This Row],[Nom du champ]],[1]!CRcmdPB[Donnée],[1]!CRcmdPB[Donnée],"",0,1)="","","X")</f>
        <v>#REF!</v>
      </c>
      <c r="H111" s="218" t="e">
        <f>IF(_xlfn.XLOOKUP(Dico2[[#This Row],[Nom du champ]],[1]!AnnulationPB[Donnée],[1]!AnnulationPB[Donnée],"",0,1)="","","X")</f>
        <v>#REF!</v>
      </c>
      <c r="I111" s="218" t="e">
        <f>IF(_xlfn.XLOOKUP(Dico2[[#This Row],[Nom du champ]],[1]!ARannulationPB[Donnée],[1]!ARannulationPB[Donnée],"",0,1)="","","X")</f>
        <v>#REF!</v>
      </c>
      <c r="J111" s="218" t="e">
        <f>IF(_xlfn.XLOOKUP(Dico2[[#This Row],[Nom du champ]],[1]!CmdExtU[Donnée],[1]!CmdExtU[Donnée],"",0,1)="","","X")</f>
        <v>#REF!</v>
      </c>
      <c r="K111" s="218" t="e">
        <f>IF(_xlfn.XLOOKUP(Dico2[[#This Row],[Nom du champ]],[1]!ARCmdExtU[Donnée],[1]!ARCmdExtU[Donnée],"",0,1)="","","X")</f>
        <v>#REF!</v>
      </c>
      <c r="L111" s="218" t="e">
        <f>IF(_xlfn.XLOOKUP(Dico2[[#This Row],[Nom du champ]],[1]!CRCmdExtU[Donnée],[1]!CRCmdExtU[Donnée],"",0,1)="","","X")</f>
        <v>#REF!</v>
      </c>
      <c r="M111" s="218" t="e">
        <f>IF(_xlfn.XLOOKUP(Dico2[[#This Row],[Nom du champ]],[1]!CRMad[Donnée],[1]!CRMad[Donnée],"",0,1)="","","X")</f>
        <v>#REF!</v>
      </c>
      <c r="N111" s="218" t="e">
        <f>IF(_xlfn.XLOOKUP(Dico2[[#This Row],[Nom du champ]],[1]!DeltaIPE[Donnée],[1]!DeltaIPE[Donnée],"",0,1)="","","X")</f>
        <v>#REF!</v>
      </c>
      <c r="O111" s="218" t="e">
        <f>IF(_xlfn.XLOOKUP(Dico2[[#This Row],[Nom du champ]],[1]!HistoIPE[Donnée],[1]!HistoIPE[Donnée],"",0,1)="","","X")</f>
        <v>#REF!</v>
      </c>
      <c r="P111" s="218" t="e">
        <f>IF(_xlfn.XLOOKUP(Dico2[[#This Row],[Nom du champ]],[1]!CPN[Donnée],[1]!CPN[Donnée],"",0,1)="","","X")</f>
        <v>#REF!</v>
      </c>
      <c r="Q111" s="218" t="e">
        <f>IF(_xlfn.XLOOKUP(Dico2[[#This Row],[Nom du champ]],[1]!DeltaCPN[Donnée],[1]!DeltaCPN[Donnée],"",0,1)="","","X")</f>
        <v>#REF!</v>
      </c>
      <c r="R111" s="218" t="e">
        <f>IF(_xlfn.XLOOKUP(Dico2[[#This Row],[Nom du champ]],[1]!HistoCPN[Donnée],[1]!HistoCPN[Donnée],"",0,1)="","","X")</f>
        <v>#REF!</v>
      </c>
      <c r="S111" s="218" t="e">
        <f>IF(_xlfn.XLOOKUP(Dico2[[#This Row],[Nom du champ]],[1]!CmdinfoPM[Donnée],[1]!CmdinfoPM[Donnée],"",0,1)="","","X")</f>
        <v>#REF!</v>
      </c>
      <c r="T111" s="218" t="e">
        <f>IF(_xlfn.XLOOKUP(Dico2[[#This Row],[Nom du champ]],[1]!ARCmdInfoPM[Donnée],[1]!ARCmdInfoPM[Donnée],"",0,1)="","","X")</f>
        <v>#REF!</v>
      </c>
      <c r="U111" s="218" t="e">
        <f>IF(_xlfn.XLOOKUP(Dico2[[#This Row],[Nom du champ]],[1]!ARMad[Donnée],[1]!ARMad[Donnée],"",0,1)="","","X")</f>
        <v>#REF!</v>
      </c>
      <c r="V111" s="218" t="e">
        <f>IF(_xlfn.XLOOKUP(Dico2[[#This Row],[Nom du champ]],[1]!NotifPrev[Donnée],[1]!NotifPrev[Donnée],"",0,1)="","","X")</f>
        <v>#REF!</v>
      </c>
      <c r="W111" s="218" t="e">
        <f>IF(_xlfn.XLOOKUP(Dico2[[#This Row],[Nom du champ]],[1]!CRInfoSyndic[Donnée],[1]!CRInfoSyndic[Donnée],"",0,1)="","","X")</f>
        <v>#REF!</v>
      </c>
      <c r="X111" s="218" t="e">
        <f>IF(_xlfn.XLOOKUP(Dico2[[#This Row],[Nom du champ]],[1]!Addu[Donnée],[1]!Addu[Donnée],"",0,1)="","","X")</f>
        <v>#REF!</v>
      </c>
      <c r="Y111" s="218" t="e">
        <f>IF(_xlfn.XLOOKUP(Dico2[[#This Row],[Nom du champ]],[1]!CRAddu[Donnée],[1]!CRAddu[Donnée],"",0,1)="","","X")</f>
        <v>#REF!</v>
      </c>
      <c r="Z111" s="218" t="e">
        <f>IF(_xlfn.XLOOKUP(Dico2[[#This Row],[Nom du champ]],[1]!CmdAnn[Donnée],[1]!CmdAnn[Donnée],"",0,1)="","","X")</f>
        <v>#REF!</v>
      </c>
      <c r="AA111" s="218" t="e">
        <f>IF(_xlfn.XLOOKUP(Dico2[[#This Row],[Nom du champ]],[1]!CRAnnu[Donnée],[1]!CRAnnu[Donnée],"",0,1)="","","X")</f>
        <v>#REF!</v>
      </c>
    </row>
    <row r="112" spans="1:27" ht="20.399999999999999">
      <c r="A112" s="274" t="s">
        <v>761</v>
      </c>
      <c r="B112" s="209" t="s">
        <v>674</v>
      </c>
      <c r="D112" s="218" t="e">
        <f>IF(_xlfn.XLOOKUP(Dico2[[#This Row],[Nom du champ]],[1]!IPE[Donnée],[1]!IPE[Donnée],"",0,1)="","","X")</f>
        <v>#REF!</v>
      </c>
      <c r="E112" s="218" t="e">
        <f>IF(_xlfn.XLOOKUP(Dico2[[#This Row],[Nom du champ]],[1]!CmdPB[Donnée],[1]!CmdPB[Donnée],"",0,1)="","","X")</f>
        <v>#REF!</v>
      </c>
      <c r="F112" s="218" t="e">
        <f>IF(_xlfn.XLOOKUP(Dico2[[#This Row],[Nom du champ]],[1]!ARcmdPB[Donnée],[1]!ARcmdPB[Donnée],"",0,1)="","","X")</f>
        <v>#REF!</v>
      </c>
      <c r="G112" s="218" t="e">
        <f>IF(_xlfn.XLOOKUP(Dico2[[#This Row],[Nom du champ]],[1]!CRcmdPB[Donnée],[1]!CRcmdPB[Donnée],"",0,1)="","","X")</f>
        <v>#REF!</v>
      </c>
      <c r="H112" s="218" t="e">
        <f>IF(_xlfn.XLOOKUP(Dico2[[#This Row],[Nom du champ]],[1]!AnnulationPB[Donnée],[1]!AnnulationPB[Donnée],"",0,1)="","","X")</f>
        <v>#REF!</v>
      </c>
      <c r="I112" s="218" t="e">
        <f>IF(_xlfn.XLOOKUP(Dico2[[#This Row],[Nom du champ]],[1]!ARannulationPB[Donnée],[1]!ARannulationPB[Donnée],"",0,1)="","","X")</f>
        <v>#REF!</v>
      </c>
      <c r="J112" s="218" t="e">
        <f>IF(_xlfn.XLOOKUP(Dico2[[#This Row],[Nom du champ]],[1]!CmdExtU[Donnée],[1]!CmdExtU[Donnée],"",0,1)="","","X")</f>
        <v>#REF!</v>
      </c>
      <c r="K112" s="218" t="e">
        <f>IF(_xlfn.XLOOKUP(Dico2[[#This Row],[Nom du champ]],[1]!ARCmdExtU[Donnée],[1]!ARCmdExtU[Donnée],"",0,1)="","","X")</f>
        <v>#REF!</v>
      </c>
      <c r="L112" s="218" t="e">
        <f>IF(_xlfn.XLOOKUP(Dico2[[#This Row],[Nom du champ]],[1]!CRCmdExtU[Donnée],[1]!CRCmdExtU[Donnée],"",0,1)="","","X")</f>
        <v>#REF!</v>
      </c>
      <c r="M112" s="218" t="e">
        <f>IF(_xlfn.XLOOKUP(Dico2[[#This Row],[Nom du champ]],[1]!CRMad[Donnée],[1]!CRMad[Donnée],"",0,1)="","","X")</f>
        <v>#REF!</v>
      </c>
      <c r="N112" s="218" t="e">
        <f>IF(_xlfn.XLOOKUP(Dico2[[#This Row],[Nom du champ]],[1]!DeltaIPE[Donnée],[1]!DeltaIPE[Donnée],"",0,1)="","","X")</f>
        <v>#REF!</v>
      </c>
      <c r="O112" s="218" t="e">
        <f>IF(_xlfn.XLOOKUP(Dico2[[#This Row],[Nom du champ]],[1]!HistoIPE[Donnée],[1]!HistoIPE[Donnée],"",0,1)="","","X")</f>
        <v>#REF!</v>
      </c>
      <c r="P112" s="218" t="e">
        <f>IF(_xlfn.XLOOKUP(Dico2[[#This Row],[Nom du champ]],[1]!CPN[Donnée],[1]!CPN[Donnée],"",0,1)="","","X")</f>
        <v>#REF!</v>
      </c>
      <c r="Q112" s="218" t="e">
        <f>IF(_xlfn.XLOOKUP(Dico2[[#This Row],[Nom du champ]],[1]!DeltaCPN[Donnée],[1]!DeltaCPN[Donnée],"",0,1)="","","X")</f>
        <v>#REF!</v>
      </c>
      <c r="R112" s="218" t="e">
        <f>IF(_xlfn.XLOOKUP(Dico2[[#This Row],[Nom du champ]],[1]!HistoCPN[Donnée],[1]!HistoCPN[Donnée],"",0,1)="","","X")</f>
        <v>#REF!</v>
      </c>
      <c r="S112" s="218" t="e">
        <f>IF(_xlfn.XLOOKUP(Dico2[[#This Row],[Nom du champ]],[1]!CmdinfoPM[Donnée],[1]!CmdinfoPM[Donnée],"",0,1)="","","X")</f>
        <v>#REF!</v>
      </c>
      <c r="T112" s="218" t="e">
        <f>IF(_xlfn.XLOOKUP(Dico2[[#This Row],[Nom du champ]],[1]!ARCmdInfoPM[Donnée],[1]!ARCmdInfoPM[Donnée],"",0,1)="","","X")</f>
        <v>#REF!</v>
      </c>
      <c r="U112" s="218" t="e">
        <f>IF(_xlfn.XLOOKUP(Dico2[[#This Row],[Nom du champ]],[1]!ARMad[Donnée],[1]!ARMad[Donnée],"",0,1)="","","X")</f>
        <v>#REF!</v>
      </c>
      <c r="V112" s="218" t="e">
        <f>IF(_xlfn.XLOOKUP(Dico2[[#This Row],[Nom du champ]],[1]!NotifPrev[Donnée],[1]!NotifPrev[Donnée],"",0,1)="","","X")</f>
        <v>#REF!</v>
      </c>
      <c r="W112" s="218" t="e">
        <f>IF(_xlfn.XLOOKUP(Dico2[[#This Row],[Nom du champ]],[1]!CRInfoSyndic[Donnée],[1]!CRInfoSyndic[Donnée],"",0,1)="","","X")</f>
        <v>#REF!</v>
      </c>
      <c r="X112" s="218" t="e">
        <f>IF(_xlfn.XLOOKUP(Dico2[[#This Row],[Nom du champ]],[1]!Addu[Donnée],[1]!Addu[Donnée],"",0,1)="","","X")</f>
        <v>#REF!</v>
      </c>
      <c r="Y112" s="218" t="e">
        <f>IF(_xlfn.XLOOKUP(Dico2[[#This Row],[Nom du champ]],[1]!CRAddu[Donnée],[1]!CRAddu[Donnée],"",0,1)="","","X")</f>
        <v>#REF!</v>
      </c>
      <c r="Z112" s="218" t="e">
        <f>IF(_xlfn.XLOOKUP(Dico2[[#This Row],[Nom du champ]],[1]!CmdAnn[Donnée],[1]!CmdAnn[Donnée],"",0,1)="","","X")</f>
        <v>#REF!</v>
      </c>
      <c r="AA112" s="218" t="e">
        <f>IF(_xlfn.XLOOKUP(Dico2[[#This Row],[Nom du champ]],[1]!CRAnnu[Donnée],[1]!CRAnnu[Donnée],"",0,1)="","","X")</f>
        <v>#REF!</v>
      </c>
    </row>
    <row r="113" spans="1:27" ht="13.2">
      <c r="A113" s="227" t="s">
        <v>609</v>
      </c>
      <c r="B113" s="235" t="s">
        <v>829</v>
      </c>
      <c r="D113" s="218" t="e">
        <f>IF(_xlfn.XLOOKUP(Dico2[[#This Row],[Nom du champ]],[1]!IPE[Donnée],[1]!IPE[Donnée],"",0,1)="","","X")</f>
        <v>#REF!</v>
      </c>
      <c r="E113" s="218" t="e">
        <f>IF(_xlfn.XLOOKUP(Dico2[[#This Row],[Nom du champ]],[1]!CmdPB[Donnée],[1]!CmdPB[Donnée],"",0,1)="","","X")</f>
        <v>#REF!</v>
      </c>
      <c r="F113" s="218" t="e">
        <f>IF(_xlfn.XLOOKUP(Dico2[[#This Row],[Nom du champ]],[1]!ARcmdPB[Donnée],[1]!ARcmdPB[Donnée],"",0,1)="","","X")</f>
        <v>#REF!</v>
      </c>
      <c r="G113" s="218" t="e">
        <f>IF(_xlfn.XLOOKUP(Dico2[[#This Row],[Nom du champ]],[1]!CRcmdPB[Donnée],[1]!CRcmdPB[Donnée],"",0,1)="","","X")</f>
        <v>#REF!</v>
      </c>
      <c r="H113" s="218" t="e">
        <f>IF(_xlfn.XLOOKUP(Dico2[[#This Row],[Nom du champ]],[1]!AnnulationPB[Donnée],[1]!AnnulationPB[Donnée],"",0,1)="","","X")</f>
        <v>#REF!</v>
      </c>
      <c r="I113" s="218" t="e">
        <f>IF(_xlfn.XLOOKUP(Dico2[[#This Row],[Nom du champ]],[1]!ARannulationPB[Donnée],[1]!ARannulationPB[Donnée],"",0,1)="","","X")</f>
        <v>#REF!</v>
      </c>
      <c r="J113" s="218" t="e">
        <f>IF(_xlfn.XLOOKUP(Dico2[[#This Row],[Nom du champ]],[1]!CmdExtU[Donnée],[1]!CmdExtU[Donnée],"",0,1)="","","X")</f>
        <v>#REF!</v>
      </c>
      <c r="K113" s="218" t="e">
        <f>IF(_xlfn.XLOOKUP(Dico2[[#This Row],[Nom du champ]],[1]!ARCmdExtU[Donnée],[1]!ARCmdExtU[Donnée],"",0,1)="","","X")</f>
        <v>#REF!</v>
      </c>
      <c r="L113" s="218" t="e">
        <f>IF(_xlfn.XLOOKUP(Dico2[[#This Row],[Nom du champ]],[1]!CRCmdExtU[Donnée],[1]!CRCmdExtU[Donnée],"",0,1)="","","X")</f>
        <v>#REF!</v>
      </c>
      <c r="M113" s="218" t="e">
        <f>IF(_xlfn.XLOOKUP(Dico2[[#This Row],[Nom du champ]],[1]!CRMad[Donnée],[1]!CRMad[Donnée],"",0,1)="","","X")</f>
        <v>#REF!</v>
      </c>
      <c r="N113" s="218" t="e">
        <f>IF(_xlfn.XLOOKUP(Dico2[[#This Row],[Nom du champ]],[1]!DeltaIPE[Donnée],[1]!DeltaIPE[Donnée],"",0,1)="","","X")</f>
        <v>#REF!</v>
      </c>
      <c r="O113" s="218" t="e">
        <f>IF(_xlfn.XLOOKUP(Dico2[[#This Row],[Nom du champ]],[1]!HistoIPE[Donnée],[1]!HistoIPE[Donnée],"",0,1)="","","X")</f>
        <v>#REF!</v>
      </c>
      <c r="P113" s="218" t="e">
        <f>IF(_xlfn.XLOOKUP(Dico2[[#This Row],[Nom du champ]],[1]!CPN[Donnée],[1]!CPN[Donnée],"",0,1)="","","X")</f>
        <v>#REF!</v>
      </c>
      <c r="Q113" s="218" t="e">
        <f>IF(_xlfn.XLOOKUP(Dico2[[#This Row],[Nom du champ]],[1]!DeltaCPN[Donnée],[1]!DeltaCPN[Donnée],"",0,1)="","","X")</f>
        <v>#REF!</v>
      </c>
      <c r="R113" s="218" t="e">
        <f>IF(_xlfn.XLOOKUP(Dico2[[#This Row],[Nom du champ]],[1]!HistoCPN[Donnée],[1]!HistoCPN[Donnée],"",0,1)="","","X")</f>
        <v>#REF!</v>
      </c>
      <c r="S113" s="218" t="e">
        <f>IF(_xlfn.XLOOKUP(Dico2[[#This Row],[Nom du champ]],[1]!CmdinfoPM[Donnée],[1]!CmdinfoPM[Donnée],"",0,1)="","","X")</f>
        <v>#REF!</v>
      </c>
      <c r="T113" s="218" t="e">
        <f>IF(_xlfn.XLOOKUP(Dico2[[#This Row],[Nom du champ]],[1]!ARCmdInfoPM[Donnée],[1]!ARCmdInfoPM[Donnée],"",0,1)="","","X")</f>
        <v>#REF!</v>
      </c>
      <c r="U113" s="218" t="e">
        <f>IF(_xlfn.XLOOKUP(Dico2[[#This Row],[Nom du champ]],[1]!ARMad[Donnée],[1]!ARMad[Donnée],"",0,1)="","","X")</f>
        <v>#REF!</v>
      </c>
      <c r="V113" s="218" t="e">
        <f>IF(_xlfn.XLOOKUP(Dico2[[#This Row],[Nom du champ]],[1]!NotifPrev[Donnée],[1]!NotifPrev[Donnée],"",0,1)="","","X")</f>
        <v>#REF!</v>
      </c>
      <c r="W113" s="218" t="e">
        <f>IF(_xlfn.XLOOKUP(Dico2[[#This Row],[Nom du champ]],[1]!CRInfoSyndic[Donnée],[1]!CRInfoSyndic[Donnée],"",0,1)="","","X")</f>
        <v>#REF!</v>
      </c>
      <c r="X113" s="218" t="e">
        <f>IF(_xlfn.XLOOKUP(Dico2[[#This Row],[Nom du champ]],[1]!Addu[Donnée],[1]!Addu[Donnée],"",0,1)="","","X")</f>
        <v>#REF!</v>
      </c>
      <c r="Y113" s="218" t="e">
        <f>IF(_xlfn.XLOOKUP(Dico2[[#This Row],[Nom du champ]],[1]!CRAddu[Donnée],[1]!CRAddu[Donnée],"",0,1)="","","X")</f>
        <v>#REF!</v>
      </c>
      <c r="Z113" s="218" t="e">
        <f>IF(_xlfn.XLOOKUP(Dico2[[#This Row],[Nom du champ]],[1]!CmdAnn[Donnée],[1]!CmdAnn[Donnée],"",0,1)="","","X")</f>
        <v>#REF!</v>
      </c>
      <c r="AA113" s="218" t="e">
        <f>IF(_xlfn.XLOOKUP(Dico2[[#This Row],[Nom du champ]],[1]!CRAnnu[Donnée],[1]!CRAnnu[Donnée],"",0,1)="","","X")</f>
        <v>#REF!</v>
      </c>
    </row>
    <row r="114" spans="1:27">
      <c r="A114" s="211" t="s">
        <v>245</v>
      </c>
      <c r="B114" s="211" t="s">
        <v>296</v>
      </c>
      <c r="D114" s="218" t="e">
        <f>IF(_xlfn.XLOOKUP(Dico2[[#This Row],[Nom du champ]],[1]!IPE[Donnée],[1]!IPE[Donnée],"",0,1)="","","X")</f>
        <v>#REF!</v>
      </c>
      <c r="E114" s="218" t="e">
        <f>IF(_xlfn.XLOOKUP(Dico2[[#This Row],[Nom du champ]],[1]!CmdPB[Donnée],[1]!CmdPB[Donnée],"",0,1)="","","X")</f>
        <v>#REF!</v>
      </c>
      <c r="F114" s="218" t="e">
        <f>IF(_xlfn.XLOOKUP(Dico2[[#This Row],[Nom du champ]],[1]!ARcmdPB[Donnée],[1]!ARcmdPB[Donnée],"",0,1)="","","X")</f>
        <v>#REF!</v>
      </c>
      <c r="G114" s="218" t="e">
        <f>IF(_xlfn.XLOOKUP(Dico2[[#This Row],[Nom du champ]],[1]!CRcmdPB[Donnée],[1]!CRcmdPB[Donnée],"",0,1)="","","X")</f>
        <v>#REF!</v>
      </c>
      <c r="H114" s="218" t="e">
        <f>IF(_xlfn.XLOOKUP(Dico2[[#This Row],[Nom du champ]],[1]!AnnulationPB[Donnée],[1]!AnnulationPB[Donnée],"",0,1)="","","X")</f>
        <v>#REF!</v>
      </c>
      <c r="I114" s="218" t="e">
        <f>IF(_xlfn.XLOOKUP(Dico2[[#This Row],[Nom du champ]],[1]!ARannulationPB[Donnée],[1]!ARannulationPB[Donnée],"",0,1)="","","X")</f>
        <v>#REF!</v>
      </c>
      <c r="J114" s="218" t="e">
        <f>IF(_xlfn.XLOOKUP(Dico2[[#This Row],[Nom du champ]],[1]!CmdExtU[Donnée],[1]!CmdExtU[Donnée],"",0,1)="","","X")</f>
        <v>#REF!</v>
      </c>
      <c r="K114" s="218" t="e">
        <f>IF(_xlfn.XLOOKUP(Dico2[[#This Row],[Nom du champ]],[1]!ARCmdExtU[Donnée],[1]!ARCmdExtU[Donnée],"",0,1)="","","X")</f>
        <v>#REF!</v>
      </c>
      <c r="L114" s="218" t="e">
        <f>IF(_xlfn.XLOOKUP(Dico2[[#This Row],[Nom du champ]],[1]!CRCmdExtU[Donnée],[1]!CRCmdExtU[Donnée],"",0,1)="","","X")</f>
        <v>#REF!</v>
      </c>
      <c r="M114" s="218" t="e">
        <f>IF(_xlfn.XLOOKUP(Dico2[[#This Row],[Nom du champ]],[1]!CRMad[Donnée],[1]!CRMad[Donnée],"",0,1)="","","X")</f>
        <v>#REF!</v>
      </c>
      <c r="N114" s="218" t="e">
        <f>IF(_xlfn.XLOOKUP(Dico2[[#This Row],[Nom du champ]],[1]!DeltaIPE[Donnée],[1]!DeltaIPE[Donnée],"",0,1)="","","X")</f>
        <v>#REF!</v>
      </c>
      <c r="O114" s="218" t="e">
        <f>IF(_xlfn.XLOOKUP(Dico2[[#This Row],[Nom du champ]],[1]!HistoIPE[Donnée],[1]!HistoIPE[Donnée],"",0,1)="","","X")</f>
        <v>#REF!</v>
      </c>
      <c r="P114" s="218" t="e">
        <f>IF(_xlfn.XLOOKUP(Dico2[[#This Row],[Nom du champ]],[1]!CPN[Donnée],[1]!CPN[Donnée],"",0,1)="","","X")</f>
        <v>#REF!</v>
      </c>
      <c r="Q114" s="218" t="e">
        <f>IF(_xlfn.XLOOKUP(Dico2[[#This Row],[Nom du champ]],[1]!DeltaCPN[Donnée],[1]!DeltaCPN[Donnée],"",0,1)="","","X")</f>
        <v>#REF!</v>
      </c>
      <c r="R114" s="218" t="e">
        <f>IF(_xlfn.XLOOKUP(Dico2[[#This Row],[Nom du champ]],[1]!HistoCPN[Donnée],[1]!HistoCPN[Donnée],"",0,1)="","","X")</f>
        <v>#REF!</v>
      </c>
      <c r="S114" s="218" t="e">
        <f>IF(_xlfn.XLOOKUP(Dico2[[#This Row],[Nom du champ]],[1]!CmdinfoPM[Donnée],[1]!CmdinfoPM[Donnée],"",0,1)="","","X")</f>
        <v>#REF!</v>
      </c>
      <c r="T114" s="218" t="e">
        <f>IF(_xlfn.XLOOKUP(Dico2[[#This Row],[Nom du champ]],[1]!ARCmdInfoPM[Donnée],[1]!ARCmdInfoPM[Donnée],"",0,1)="","","X")</f>
        <v>#REF!</v>
      </c>
      <c r="U114" s="218" t="e">
        <f>IF(_xlfn.XLOOKUP(Dico2[[#This Row],[Nom du champ]],[1]!ARMad[Donnée],[1]!ARMad[Donnée],"",0,1)="","","X")</f>
        <v>#REF!</v>
      </c>
      <c r="V114" s="218" t="e">
        <f>IF(_xlfn.XLOOKUP(Dico2[[#This Row],[Nom du champ]],[1]!NotifPrev[Donnée],[1]!NotifPrev[Donnée],"",0,1)="","","X")</f>
        <v>#REF!</v>
      </c>
      <c r="W114" s="218" t="e">
        <f>IF(_xlfn.XLOOKUP(Dico2[[#This Row],[Nom du champ]],[1]!CRInfoSyndic[Donnée],[1]!CRInfoSyndic[Donnée],"",0,1)="","","X")</f>
        <v>#REF!</v>
      </c>
      <c r="X114" s="218" t="e">
        <f>IF(_xlfn.XLOOKUP(Dico2[[#This Row],[Nom du champ]],[1]!Addu[Donnée],[1]!Addu[Donnée],"",0,1)="","","X")</f>
        <v>#REF!</v>
      </c>
      <c r="Y114" s="218" t="e">
        <f>IF(_xlfn.XLOOKUP(Dico2[[#This Row],[Nom du champ]],[1]!CRAddu[Donnée],[1]!CRAddu[Donnée],"",0,1)="","","X")</f>
        <v>#REF!</v>
      </c>
      <c r="Z114" s="218" t="e">
        <f>IF(_xlfn.XLOOKUP(Dico2[[#This Row],[Nom du champ]],[1]!CmdAnn[Donnée],[1]!CmdAnn[Donnée],"",0,1)="","","X")</f>
        <v>#REF!</v>
      </c>
      <c r="AA114" s="218" t="e">
        <f>IF(_xlfn.XLOOKUP(Dico2[[#This Row],[Nom du champ]],[1]!CRAnnu[Donnée],[1]!CRAnnu[Donnée],"",0,1)="","","X")</f>
        <v>#REF!</v>
      </c>
    </row>
    <row r="115" spans="1:27">
      <c r="A115" s="221" t="s">
        <v>158</v>
      </c>
      <c r="B115" s="221"/>
      <c r="D115" s="218" t="e">
        <f>IF(_xlfn.XLOOKUP(Dico2[[#This Row],[Nom du champ]],[1]!IPE[Donnée],[1]!IPE[Donnée],"",0,1)="","","X")</f>
        <v>#REF!</v>
      </c>
      <c r="E115" s="218" t="e">
        <f>IF(_xlfn.XLOOKUP(Dico2[[#This Row],[Nom du champ]],[1]!CmdPB[Donnée],[1]!CmdPB[Donnée],"",0,1)="","","X")</f>
        <v>#REF!</v>
      </c>
      <c r="F115" s="218" t="e">
        <f>IF(_xlfn.XLOOKUP(Dico2[[#This Row],[Nom du champ]],[1]!ARcmdPB[Donnée],[1]!ARcmdPB[Donnée],"",0,1)="","","X")</f>
        <v>#REF!</v>
      </c>
      <c r="G115" s="218" t="e">
        <f>IF(_xlfn.XLOOKUP(Dico2[[#This Row],[Nom du champ]],[1]!CRcmdPB[Donnée],[1]!CRcmdPB[Donnée],"",0,1)="","","X")</f>
        <v>#REF!</v>
      </c>
      <c r="H115" s="218" t="e">
        <f>IF(_xlfn.XLOOKUP(Dico2[[#This Row],[Nom du champ]],[1]!AnnulationPB[Donnée],[1]!AnnulationPB[Donnée],"",0,1)="","","X")</f>
        <v>#REF!</v>
      </c>
      <c r="I115" s="218" t="e">
        <f>IF(_xlfn.XLOOKUP(Dico2[[#This Row],[Nom du champ]],[1]!ARannulationPB[Donnée],[1]!ARannulationPB[Donnée],"",0,1)="","","X")</f>
        <v>#REF!</v>
      </c>
      <c r="J115" s="218" t="e">
        <f>IF(_xlfn.XLOOKUP(Dico2[[#This Row],[Nom du champ]],[1]!CmdExtU[Donnée],[1]!CmdExtU[Donnée],"",0,1)="","","X")</f>
        <v>#REF!</v>
      </c>
      <c r="K115" s="218" t="e">
        <f>IF(_xlfn.XLOOKUP(Dico2[[#This Row],[Nom du champ]],[1]!ARCmdExtU[Donnée],[1]!ARCmdExtU[Donnée],"",0,1)="","","X")</f>
        <v>#REF!</v>
      </c>
      <c r="L115" s="218" t="e">
        <f>IF(_xlfn.XLOOKUP(Dico2[[#This Row],[Nom du champ]],[1]!CRCmdExtU[Donnée],[1]!CRCmdExtU[Donnée],"",0,1)="","","X")</f>
        <v>#REF!</v>
      </c>
      <c r="M115" s="218" t="e">
        <f>IF(_xlfn.XLOOKUP(Dico2[[#This Row],[Nom du champ]],[1]!CRMad[Donnée],[1]!CRMad[Donnée],"",0,1)="","","X")</f>
        <v>#REF!</v>
      </c>
      <c r="N115" s="218" t="e">
        <f>IF(_xlfn.XLOOKUP(Dico2[[#This Row],[Nom du champ]],[1]!DeltaIPE[Donnée],[1]!DeltaIPE[Donnée],"",0,1)="","","X")</f>
        <v>#REF!</v>
      </c>
      <c r="O115" s="218" t="e">
        <f>IF(_xlfn.XLOOKUP(Dico2[[#This Row],[Nom du champ]],[1]!HistoIPE[Donnée],[1]!HistoIPE[Donnée],"",0,1)="","","X")</f>
        <v>#REF!</v>
      </c>
      <c r="P115" s="218" t="e">
        <f>IF(_xlfn.XLOOKUP(Dico2[[#This Row],[Nom du champ]],[1]!CPN[Donnée],[1]!CPN[Donnée],"",0,1)="","","X")</f>
        <v>#REF!</v>
      </c>
      <c r="Q115" s="218" t="e">
        <f>IF(_xlfn.XLOOKUP(Dico2[[#This Row],[Nom du champ]],[1]!DeltaCPN[Donnée],[1]!DeltaCPN[Donnée],"",0,1)="","","X")</f>
        <v>#REF!</v>
      </c>
      <c r="R115" s="218" t="e">
        <f>IF(_xlfn.XLOOKUP(Dico2[[#This Row],[Nom du champ]],[1]!HistoCPN[Donnée],[1]!HistoCPN[Donnée],"",0,1)="","","X")</f>
        <v>#REF!</v>
      </c>
      <c r="S115" s="218" t="e">
        <f>IF(_xlfn.XLOOKUP(Dico2[[#This Row],[Nom du champ]],[1]!CmdinfoPM[Donnée],[1]!CmdinfoPM[Donnée],"",0,1)="","","X")</f>
        <v>#REF!</v>
      </c>
      <c r="T115" s="218" t="e">
        <f>IF(_xlfn.XLOOKUP(Dico2[[#This Row],[Nom du champ]],[1]!ARCmdInfoPM[Donnée],[1]!ARCmdInfoPM[Donnée],"",0,1)="","","X")</f>
        <v>#REF!</v>
      </c>
      <c r="U115" s="218" t="e">
        <f>IF(_xlfn.XLOOKUP(Dico2[[#This Row],[Nom du champ]],[1]!ARMad[Donnée],[1]!ARMad[Donnée],"",0,1)="","","X")</f>
        <v>#REF!</v>
      </c>
      <c r="V115" s="218" t="e">
        <f>IF(_xlfn.XLOOKUP(Dico2[[#This Row],[Nom du champ]],[1]!NotifPrev[Donnée],[1]!NotifPrev[Donnée],"",0,1)="","","X")</f>
        <v>#REF!</v>
      </c>
      <c r="W115" s="218" t="e">
        <f>IF(_xlfn.XLOOKUP(Dico2[[#This Row],[Nom du champ]],[1]!CRInfoSyndic[Donnée],[1]!CRInfoSyndic[Donnée],"",0,1)="","","X")</f>
        <v>#REF!</v>
      </c>
      <c r="X115" s="218" t="e">
        <f>IF(_xlfn.XLOOKUP(Dico2[[#This Row],[Nom du champ]],[1]!Addu[Donnée],[1]!Addu[Donnée],"",0,1)="","","X")</f>
        <v>#REF!</v>
      </c>
      <c r="Y115" s="218" t="e">
        <f>IF(_xlfn.XLOOKUP(Dico2[[#This Row],[Nom du champ]],[1]!CRAddu[Donnée],[1]!CRAddu[Donnée],"",0,1)="","","X")</f>
        <v>#REF!</v>
      </c>
      <c r="Z115" s="218" t="e">
        <f>IF(_xlfn.XLOOKUP(Dico2[[#This Row],[Nom du champ]],[1]!CmdAnn[Donnée],[1]!CmdAnn[Donnée],"",0,1)="","","X")</f>
        <v>#REF!</v>
      </c>
      <c r="AA115" s="218" t="e">
        <f>IF(_xlfn.XLOOKUP(Dico2[[#This Row],[Nom du champ]],[1]!CRAnnu[Donnée],[1]!CRAnnu[Donnée],"",0,1)="","","X")</f>
        <v>#REF!</v>
      </c>
    </row>
    <row r="116" spans="1:27">
      <c r="A116" s="221" t="s">
        <v>651</v>
      </c>
      <c r="B116" s="219"/>
      <c r="D116" s="218" t="e">
        <f>IF(_xlfn.XLOOKUP(Dico2[[#This Row],[Nom du champ]],[1]!IPE[Donnée],[1]!IPE[Donnée],"",0,1)="","","X")</f>
        <v>#REF!</v>
      </c>
      <c r="E116" s="218" t="e">
        <f>IF(_xlfn.XLOOKUP(Dico2[[#This Row],[Nom du champ]],[1]!CmdPB[Donnée],[1]!CmdPB[Donnée],"",0,1)="","","X")</f>
        <v>#REF!</v>
      </c>
      <c r="F116" s="218" t="e">
        <f>IF(_xlfn.XLOOKUP(Dico2[[#This Row],[Nom du champ]],[1]!ARcmdPB[Donnée],[1]!ARcmdPB[Donnée],"",0,1)="","","X")</f>
        <v>#REF!</v>
      </c>
      <c r="G116" s="218" t="e">
        <f>IF(_xlfn.XLOOKUP(Dico2[[#This Row],[Nom du champ]],[1]!CRcmdPB[Donnée],[1]!CRcmdPB[Donnée],"",0,1)="","","X")</f>
        <v>#REF!</v>
      </c>
      <c r="H116" s="218" t="e">
        <f>IF(_xlfn.XLOOKUP(Dico2[[#This Row],[Nom du champ]],[1]!AnnulationPB[Donnée],[1]!AnnulationPB[Donnée],"",0,1)="","","X")</f>
        <v>#REF!</v>
      </c>
      <c r="I116" s="218" t="e">
        <f>IF(_xlfn.XLOOKUP(Dico2[[#This Row],[Nom du champ]],[1]!ARannulationPB[Donnée],[1]!ARannulationPB[Donnée],"",0,1)="","","X")</f>
        <v>#REF!</v>
      </c>
      <c r="J116" s="218" t="e">
        <f>IF(_xlfn.XLOOKUP(Dico2[[#This Row],[Nom du champ]],[1]!CmdExtU[Donnée],[1]!CmdExtU[Donnée],"",0,1)="","","X")</f>
        <v>#REF!</v>
      </c>
      <c r="K116" s="218" t="e">
        <f>IF(_xlfn.XLOOKUP(Dico2[[#This Row],[Nom du champ]],[1]!ARCmdExtU[Donnée],[1]!ARCmdExtU[Donnée],"",0,1)="","","X")</f>
        <v>#REF!</v>
      </c>
      <c r="L116" s="218" t="e">
        <f>IF(_xlfn.XLOOKUP(Dico2[[#This Row],[Nom du champ]],[1]!CRCmdExtU[Donnée],[1]!CRCmdExtU[Donnée],"",0,1)="","","X")</f>
        <v>#REF!</v>
      </c>
      <c r="M116" s="218" t="e">
        <f>IF(_xlfn.XLOOKUP(Dico2[[#This Row],[Nom du champ]],[1]!CRMad[Donnée],[1]!CRMad[Donnée],"",0,1)="","","X")</f>
        <v>#REF!</v>
      </c>
      <c r="N116" s="218" t="e">
        <f>IF(_xlfn.XLOOKUP(Dico2[[#This Row],[Nom du champ]],[1]!DeltaIPE[Donnée],[1]!DeltaIPE[Donnée],"",0,1)="","","X")</f>
        <v>#REF!</v>
      </c>
      <c r="O116" s="218" t="e">
        <f>IF(_xlfn.XLOOKUP(Dico2[[#This Row],[Nom du champ]],[1]!HistoIPE[Donnée],[1]!HistoIPE[Donnée],"",0,1)="","","X")</f>
        <v>#REF!</v>
      </c>
      <c r="P116" s="218" t="e">
        <f>IF(_xlfn.XLOOKUP(Dico2[[#This Row],[Nom du champ]],[1]!CPN[Donnée],[1]!CPN[Donnée],"",0,1)="","","X")</f>
        <v>#REF!</v>
      </c>
      <c r="Q116" s="218" t="e">
        <f>IF(_xlfn.XLOOKUP(Dico2[[#This Row],[Nom du champ]],[1]!DeltaCPN[Donnée],[1]!DeltaCPN[Donnée],"",0,1)="","","X")</f>
        <v>#REF!</v>
      </c>
      <c r="R116" s="218" t="e">
        <f>IF(_xlfn.XLOOKUP(Dico2[[#This Row],[Nom du champ]],[1]!HistoCPN[Donnée],[1]!HistoCPN[Donnée],"",0,1)="","","X")</f>
        <v>#REF!</v>
      </c>
      <c r="S116" s="218" t="e">
        <f>IF(_xlfn.XLOOKUP(Dico2[[#This Row],[Nom du champ]],[1]!CmdinfoPM[Donnée],[1]!CmdinfoPM[Donnée],"",0,1)="","","X")</f>
        <v>#REF!</v>
      </c>
      <c r="T116" s="218" t="e">
        <f>IF(_xlfn.XLOOKUP(Dico2[[#This Row],[Nom du champ]],[1]!ARCmdInfoPM[Donnée],[1]!ARCmdInfoPM[Donnée],"",0,1)="","","X")</f>
        <v>#REF!</v>
      </c>
      <c r="U116" s="218" t="e">
        <f>IF(_xlfn.XLOOKUP(Dico2[[#This Row],[Nom du champ]],[1]!ARMad[Donnée],[1]!ARMad[Donnée],"",0,1)="","","X")</f>
        <v>#REF!</v>
      </c>
      <c r="V116" s="218" t="e">
        <f>IF(_xlfn.XLOOKUP(Dico2[[#This Row],[Nom du champ]],[1]!NotifPrev[Donnée],[1]!NotifPrev[Donnée],"",0,1)="","","X")</f>
        <v>#REF!</v>
      </c>
      <c r="W116" s="218" t="e">
        <f>IF(_xlfn.XLOOKUP(Dico2[[#This Row],[Nom du champ]],[1]!CRInfoSyndic[Donnée],[1]!CRInfoSyndic[Donnée],"",0,1)="","","X")</f>
        <v>#REF!</v>
      </c>
      <c r="X116" s="218" t="e">
        <f>IF(_xlfn.XLOOKUP(Dico2[[#This Row],[Nom du champ]],[1]!Addu[Donnée],[1]!Addu[Donnée],"",0,1)="","","X")</f>
        <v>#REF!</v>
      </c>
      <c r="Y116" s="218" t="e">
        <f>IF(_xlfn.XLOOKUP(Dico2[[#This Row],[Nom du champ]],[1]!CRAddu[Donnée],[1]!CRAddu[Donnée],"",0,1)="","","X")</f>
        <v>#REF!</v>
      </c>
      <c r="Z116" s="218" t="e">
        <f>IF(_xlfn.XLOOKUP(Dico2[[#This Row],[Nom du champ]],[1]!CmdAnn[Donnée],[1]!CmdAnn[Donnée],"",0,1)="","","X")</f>
        <v>#REF!</v>
      </c>
      <c r="AA116" s="218" t="e">
        <f>IF(_xlfn.XLOOKUP(Dico2[[#This Row],[Nom du champ]],[1]!CRAnnu[Donnée],[1]!CRAnnu[Donnée],"",0,1)="","","X")</f>
        <v>#REF!</v>
      </c>
    </row>
    <row r="117" spans="1:27" ht="20.399999999999999">
      <c r="A117" s="211" t="s">
        <v>530</v>
      </c>
      <c r="B117" s="211" t="s">
        <v>257</v>
      </c>
      <c r="D117" s="218" t="e">
        <f>IF(_xlfn.XLOOKUP(Dico2[[#This Row],[Nom du champ]],[1]!IPE[Donnée],[1]!IPE[Donnée],"",0,1)="","","X")</f>
        <v>#REF!</v>
      </c>
      <c r="E117" s="218" t="e">
        <f>IF(_xlfn.XLOOKUP(Dico2[[#This Row],[Nom du champ]],[1]!CmdPB[Donnée],[1]!CmdPB[Donnée],"",0,1)="","","X")</f>
        <v>#REF!</v>
      </c>
      <c r="F117" s="218" t="e">
        <f>IF(_xlfn.XLOOKUP(Dico2[[#This Row],[Nom du champ]],[1]!ARcmdPB[Donnée],[1]!ARcmdPB[Donnée],"",0,1)="","","X")</f>
        <v>#REF!</v>
      </c>
      <c r="G117" s="218" t="e">
        <f>IF(_xlfn.XLOOKUP(Dico2[[#This Row],[Nom du champ]],[1]!CRcmdPB[Donnée],[1]!CRcmdPB[Donnée],"",0,1)="","","X")</f>
        <v>#REF!</v>
      </c>
      <c r="H117" s="218" t="e">
        <f>IF(_xlfn.XLOOKUP(Dico2[[#This Row],[Nom du champ]],[1]!AnnulationPB[Donnée],[1]!AnnulationPB[Donnée],"",0,1)="","","X")</f>
        <v>#REF!</v>
      </c>
      <c r="I117" s="218" t="e">
        <f>IF(_xlfn.XLOOKUP(Dico2[[#This Row],[Nom du champ]],[1]!ARannulationPB[Donnée],[1]!ARannulationPB[Donnée],"",0,1)="","","X")</f>
        <v>#REF!</v>
      </c>
      <c r="J117" s="218" t="e">
        <f>IF(_xlfn.XLOOKUP(Dico2[[#This Row],[Nom du champ]],[1]!CmdExtU[Donnée],[1]!CmdExtU[Donnée],"",0,1)="","","X")</f>
        <v>#REF!</v>
      </c>
      <c r="K117" s="218" t="e">
        <f>IF(_xlfn.XLOOKUP(Dico2[[#This Row],[Nom du champ]],[1]!ARCmdExtU[Donnée],[1]!ARCmdExtU[Donnée],"",0,1)="","","X")</f>
        <v>#REF!</v>
      </c>
      <c r="L117" s="218" t="e">
        <f>IF(_xlfn.XLOOKUP(Dico2[[#This Row],[Nom du champ]],[1]!CRCmdExtU[Donnée],[1]!CRCmdExtU[Donnée],"",0,1)="","","X")</f>
        <v>#REF!</v>
      </c>
      <c r="M117" s="218" t="e">
        <f>IF(_xlfn.XLOOKUP(Dico2[[#This Row],[Nom du champ]],[1]!CRMad[Donnée],[1]!CRMad[Donnée],"",0,1)="","","X")</f>
        <v>#REF!</v>
      </c>
      <c r="N117" s="218" t="e">
        <f>IF(_xlfn.XLOOKUP(Dico2[[#This Row],[Nom du champ]],[1]!DeltaIPE[Donnée],[1]!DeltaIPE[Donnée],"",0,1)="","","X")</f>
        <v>#REF!</v>
      </c>
      <c r="O117" s="218" t="e">
        <f>IF(_xlfn.XLOOKUP(Dico2[[#This Row],[Nom du champ]],[1]!HistoIPE[Donnée],[1]!HistoIPE[Donnée],"",0,1)="","","X")</f>
        <v>#REF!</v>
      </c>
      <c r="P117" s="218" t="e">
        <f>IF(_xlfn.XLOOKUP(Dico2[[#This Row],[Nom du champ]],[1]!CPN[Donnée],[1]!CPN[Donnée],"",0,1)="","","X")</f>
        <v>#REF!</v>
      </c>
      <c r="Q117" s="218" t="e">
        <f>IF(_xlfn.XLOOKUP(Dico2[[#This Row],[Nom du champ]],[1]!DeltaCPN[Donnée],[1]!DeltaCPN[Donnée],"",0,1)="","","X")</f>
        <v>#REF!</v>
      </c>
      <c r="R117" s="218" t="e">
        <f>IF(_xlfn.XLOOKUP(Dico2[[#This Row],[Nom du champ]],[1]!HistoCPN[Donnée],[1]!HistoCPN[Donnée],"",0,1)="","","X")</f>
        <v>#REF!</v>
      </c>
      <c r="S117" s="218" t="e">
        <f>IF(_xlfn.XLOOKUP(Dico2[[#This Row],[Nom du champ]],[1]!CmdinfoPM[Donnée],[1]!CmdinfoPM[Donnée],"",0,1)="","","X")</f>
        <v>#REF!</v>
      </c>
      <c r="T117" s="218" t="e">
        <f>IF(_xlfn.XLOOKUP(Dico2[[#This Row],[Nom du champ]],[1]!ARCmdInfoPM[Donnée],[1]!ARCmdInfoPM[Donnée],"",0,1)="","","X")</f>
        <v>#REF!</v>
      </c>
      <c r="U117" s="218" t="e">
        <f>IF(_xlfn.XLOOKUP(Dico2[[#This Row],[Nom du champ]],[1]!ARMad[Donnée],[1]!ARMad[Donnée],"",0,1)="","","X")</f>
        <v>#REF!</v>
      </c>
      <c r="V117" s="218" t="e">
        <f>IF(_xlfn.XLOOKUP(Dico2[[#This Row],[Nom du champ]],[1]!NotifPrev[Donnée],[1]!NotifPrev[Donnée],"",0,1)="","","X")</f>
        <v>#REF!</v>
      </c>
      <c r="W117" s="218" t="e">
        <f>IF(_xlfn.XLOOKUP(Dico2[[#This Row],[Nom du champ]],[1]!CRInfoSyndic[Donnée],[1]!CRInfoSyndic[Donnée],"",0,1)="","","X")</f>
        <v>#REF!</v>
      </c>
      <c r="X117" s="218" t="e">
        <f>IF(_xlfn.XLOOKUP(Dico2[[#This Row],[Nom du champ]],[1]!Addu[Donnée],[1]!Addu[Donnée],"",0,1)="","","X")</f>
        <v>#REF!</v>
      </c>
      <c r="Y117" s="218" t="e">
        <f>IF(_xlfn.XLOOKUP(Dico2[[#This Row],[Nom du champ]],[1]!CRAddu[Donnée],[1]!CRAddu[Donnée],"",0,1)="","","X")</f>
        <v>#REF!</v>
      </c>
      <c r="Z117" s="218" t="e">
        <f>IF(_xlfn.XLOOKUP(Dico2[[#This Row],[Nom du champ]],[1]!CmdAnn[Donnée],[1]!CmdAnn[Donnée],"",0,1)="","","X")</f>
        <v>#REF!</v>
      </c>
      <c r="AA117" s="218" t="e">
        <f>IF(_xlfn.XLOOKUP(Dico2[[#This Row],[Nom du champ]],[1]!CRAnnu[Donnée],[1]!CRAnnu[Donnée],"",0,1)="","","X")</f>
        <v>#REF!</v>
      </c>
    </row>
    <row r="118" spans="1:27">
      <c r="A118" s="221" t="s">
        <v>178</v>
      </c>
      <c r="B118" s="221"/>
      <c r="D118" s="218" t="e">
        <f>IF(_xlfn.XLOOKUP(Dico2[[#This Row],[Nom du champ]],[1]!IPE[Donnée],[1]!IPE[Donnée],"",0,1)="","","X")</f>
        <v>#REF!</v>
      </c>
      <c r="E118" s="218" t="e">
        <f>IF(_xlfn.XLOOKUP(Dico2[[#This Row],[Nom du champ]],[1]!CmdPB[Donnée],[1]!CmdPB[Donnée],"",0,1)="","","X")</f>
        <v>#REF!</v>
      </c>
      <c r="F118" s="218" t="e">
        <f>IF(_xlfn.XLOOKUP(Dico2[[#This Row],[Nom du champ]],[1]!ARcmdPB[Donnée],[1]!ARcmdPB[Donnée],"",0,1)="","","X")</f>
        <v>#REF!</v>
      </c>
      <c r="G118" s="218" t="e">
        <f>IF(_xlfn.XLOOKUP(Dico2[[#This Row],[Nom du champ]],[1]!CRcmdPB[Donnée],[1]!CRcmdPB[Donnée],"",0,1)="","","X")</f>
        <v>#REF!</v>
      </c>
      <c r="H118" s="218" t="e">
        <f>IF(_xlfn.XLOOKUP(Dico2[[#This Row],[Nom du champ]],[1]!AnnulationPB[Donnée],[1]!AnnulationPB[Donnée],"",0,1)="","","X")</f>
        <v>#REF!</v>
      </c>
      <c r="I118" s="218" t="e">
        <f>IF(_xlfn.XLOOKUP(Dico2[[#This Row],[Nom du champ]],[1]!ARannulationPB[Donnée],[1]!ARannulationPB[Donnée],"",0,1)="","","X")</f>
        <v>#REF!</v>
      </c>
      <c r="J118" s="218" t="e">
        <f>IF(_xlfn.XLOOKUP(Dico2[[#This Row],[Nom du champ]],[1]!CmdExtU[Donnée],[1]!CmdExtU[Donnée],"",0,1)="","","X")</f>
        <v>#REF!</v>
      </c>
      <c r="K118" s="218" t="e">
        <f>IF(_xlfn.XLOOKUP(Dico2[[#This Row],[Nom du champ]],[1]!ARCmdExtU[Donnée],[1]!ARCmdExtU[Donnée],"",0,1)="","","X")</f>
        <v>#REF!</v>
      </c>
      <c r="L118" s="218" t="e">
        <f>IF(_xlfn.XLOOKUP(Dico2[[#This Row],[Nom du champ]],[1]!CRCmdExtU[Donnée],[1]!CRCmdExtU[Donnée],"",0,1)="","","X")</f>
        <v>#REF!</v>
      </c>
      <c r="M118" s="218" t="e">
        <f>IF(_xlfn.XLOOKUP(Dico2[[#This Row],[Nom du champ]],[1]!CRMad[Donnée],[1]!CRMad[Donnée],"",0,1)="","","X")</f>
        <v>#REF!</v>
      </c>
      <c r="N118" s="218" t="e">
        <f>IF(_xlfn.XLOOKUP(Dico2[[#This Row],[Nom du champ]],[1]!DeltaIPE[Donnée],[1]!DeltaIPE[Donnée],"",0,1)="","","X")</f>
        <v>#REF!</v>
      </c>
      <c r="O118" s="218" t="e">
        <f>IF(_xlfn.XLOOKUP(Dico2[[#This Row],[Nom du champ]],[1]!HistoIPE[Donnée],[1]!HistoIPE[Donnée],"",0,1)="","","X")</f>
        <v>#REF!</v>
      </c>
      <c r="P118" s="218" t="e">
        <f>IF(_xlfn.XLOOKUP(Dico2[[#This Row],[Nom du champ]],[1]!CPN[Donnée],[1]!CPN[Donnée],"",0,1)="","","X")</f>
        <v>#REF!</v>
      </c>
      <c r="Q118" s="218" t="e">
        <f>IF(_xlfn.XLOOKUP(Dico2[[#This Row],[Nom du champ]],[1]!DeltaCPN[Donnée],[1]!DeltaCPN[Donnée],"",0,1)="","","X")</f>
        <v>#REF!</v>
      </c>
      <c r="R118" s="218" t="e">
        <f>IF(_xlfn.XLOOKUP(Dico2[[#This Row],[Nom du champ]],[1]!HistoCPN[Donnée],[1]!HistoCPN[Donnée],"",0,1)="","","X")</f>
        <v>#REF!</v>
      </c>
      <c r="S118" s="218" t="e">
        <f>IF(_xlfn.XLOOKUP(Dico2[[#This Row],[Nom du champ]],[1]!CmdinfoPM[Donnée],[1]!CmdinfoPM[Donnée],"",0,1)="","","X")</f>
        <v>#REF!</v>
      </c>
      <c r="T118" s="218" t="e">
        <f>IF(_xlfn.XLOOKUP(Dico2[[#This Row],[Nom du champ]],[1]!ARCmdInfoPM[Donnée],[1]!ARCmdInfoPM[Donnée],"",0,1)="","","X")</f>
        <v>#REF!</v>
      </c>
      <c r="U118" s="218" t="e">
        <f>IF(_xlfn.XLOOKUP(Dico2[[#This Row],[Nom du champ]],[1]!ARMad[Donnée],[1]!ARMad[Donnée],"",0,1)="","","X")</f>
        <v>#REF!</v>
      </c>
      <c r="V118" s="218" t="e">
        <f>IF(_xlfn.XLOOKUP(Dico2[[#This Row],[Nom du champ]],[1]!NotifPrev[Donnée],[1]!NotifPrev[Donnée],"",0,1)="","","X")</f>
        <v>#REF!</v>
      </c>
      <c r="W118" s="218" t="e">
        <f>IF(_xlfn.XLOOKUP(Dico2[[#This Row],[Nom du champ]],[1]!CRInfoSyndic[Donnée],[1]!CRInfoSyndic[Donnée],"",0,1)="","","X")</f>
        <v>#REF!</v>
      </c>
      <c r="X118" s="218" t="e">
        <f>IF(_xlfn.XLOOKUP(Dico2[[#This Row],[Nom du champ]],[1]!Addu[Donnée],[1]!Addu[Donnée],"",0,1)="","","X")</f>
        <v>#REF!</v>
      </c>
      <c r="Y118" s="218" t="e">
        <f>IF(_xlfn.XLOOKUP(Dico2[[#This Row],[Nom du champ]],[1]!CRAddu[Donnée],[1]!CRAddu[Donnée],"",0,1)="","","X")</f>
        <v>#REF!</v>
      </c>
      <c r="Z118" s="218" t="e">
        <f>IF(_xlfn.XLOOKUP(Dico2[[#This Row],[Nom du champ]],[1]!CmdAnn[Donnée],[1]!CmdAnn[Donnée],"",0,1)="","","X")</f>
        <v>#REF!</v>
      </c>
      <c r="AA118" s="218" t="e">
        <f>IF(_xlfn.XLOOKUP(Dico2[[#This Row],[Nom du champ]],[1]!CRAnnu[Donnée],[1]!CRAnnu[Donnée],"",0,1)="","","X")</f>
        <v>#REF!</v>
      </c>
    </row>
    <row r="119" spans="1:27" ht="20.399999999999999">
      <c r="A119" s="211" t="s">
        <v>529</v>
      </c>
      <c r="B119" s="211" t="s">
        <v>257</v>
      </c>
      <c r="D119" s="218" t="e">
        <f>IF(_xlfn.XLOOKUP(Dico2[[#This Row],[Nom du champ]],[1]!IPE[Donnée],[1]!IPE[Donnée],"",0,1)="","","X")</f>
        <v>#REF!</v>
      </c>
      <c r="E119" s="218" t="e">
        <f>IF(_xlfn.XLOOKUP(Dico2[[#This Row],[Nom du champ]],[1]!CmdPB[Donnée],[1]!CmdPB[Donnée],"",0,1)="","","X")</f>
        <v>#REF!</v>
      </c>
      <c r="F119" s="218" t="e">
        <f>IF(_xlfn.XLOOKUP(Dico2[[#This Row],[Nom du champ]],[1]!ARcmdPB[Donnée],[1]!ARcmdPB[Donnée],"",0,1)="","","X")</f>
        <v>#REF!</v>
      </c>
      <c r="G119" s="218" t="e">
        <f>IF(_xlfn.XLOOKUP(Dico2[[#This Row],[Nom du champ]],[1]!CRcmdPB[Donnée],[1]!CRcmdPB[Donnée],"",0,1)="","","X")</f>
        <v>#REF!</v>
      </c>
      <c r="H119" s="218" t="e">
        <f>IF(_xlfn.XLOOKUP(Dico2[[#This Row],[Nom du champ]],[1]!AnnulationPB[Donnée],[1]!AnnulationPB[Donnée],"",0,1)="","","X")</f>
        <v>#REF!</v>
      </c>
      <c r="I119" s="218" t="e">
        <f>IF(_xlfn.XLOOKUP(Dico2[[#This Row],[Nom du champ]],[1]!ARannulationPB[Donnée],[1]!ARannulationPB[Donnée],"",0,1)="","","X")</f>
        <v>#REF!</v>
      </c>
      <c r="J119" s="218" t="e">
        <f>IF(_xlfn.XLOOKUP(Dico2[[#This Row],[Nom du champ]],[1]!CmdExtU[Donnée],[1]!CmdExtU[Donnée],"",0,1)="","","X")</f>
        <v>#REF!</v>
      </c>
      <c r="K119" s="218" t="e">
        <f>IF(_xlfn.XLOOKUP(Dico2[[#This Row],[Nom du champ]],[1]!ARCmdExtU[Donnée],[1]!ARCmdExtU[Donnée],"",0,1)="","","X")</f>
        <v>#REF!</v>
      </c>
      <c r="L119" s="218" t="e">
        <f>IF(_xlfn.XLOOKUP(Dico2[[#This Row],[Nom du champ]],[1]!CRCmdExtU[Donnée],[1]!CRCmdExtU[Donnée],"",0,1)="","","X")</f>
        <v>#REF!</v>
      </c>
      <c r="M119" s="218" t="e">
        <f>IF(_xlfn.XLOOKUP(Dico2[[#This Row],[Nom du champ]],[1]!CRMad[Donnée],[1]!CRMad[Donnée],"",0,1)="","","X")</f>
        <v>#REF!</v>
      </c>
      <c r="N119" s="218" t="e">
        <f>IF(_xlfn.XLOOKUP(Dico2[[#This Row],[Nom du champ]],[1]!DeltaIPE[Donnée],[1]!DeltaIPE[Donnée],"",0,1)="","","X")</f>
        <v>#REF!</v>
      </c>
      <c r="O119" s="218" t="e">
        <f>IF(_xlfn.XLOOKUP(Dico2[[#This Row],[Nom du champ]],[1]!HistoIPE[Donnée],[1]!HistoIPE[Donnée],"",0,1)="","","X")</f>
        <v>#REF!</v>
      </c>
      <c r="P119" s="218" t="e">
        <f>IF(_xlfn.XLOOKUP(Dico2[[#This Row],[Nom du champ]],[1]!CPN[Donnée],[1]!CPN[Donnée],"",0,1)="","","X")</f>
        <v>#REF!</v>
      </c>
      <c r="Q119" s="218" t="e">
        <f>IF(_xlfn.XLOOKUP(Dico2[[#This Row],[Nom du champ]],[1]!DeltaCPN[Donnée],[1]!DeltaCPN[Donnée],"",0,1)="","","X")</f>
        <v>#REF!</v>
      </c>
      <c r="R119" s="218" t="e">
        <f>IF(_xlfn.XLOOKUP(Dico2[[#This Row],[Nom du champ]],[1]!HistoCPN[Donnée],[1]!HistoCPN[Donnée],"",0,1)="","","X")</f>
        <v>#REF!</v>
      </c>
      <c r="S119" s="218" t="e">
        <f>IF(_xlfn.XLOOKUP(Dico2[[#This Row],[Nom du champ]],[1]!CmdinfoPM[Donnée],[1]!CmdinfoPM[Donnée],"",0,1)="","","X")</f>
        <v>#REF!</v>
      </c>
      <c r="T119" s="218" t="e">
        <f>IF(_xlfn.XLOOKUP(Dico2[[#This Row],[Nom du champ]],[1]!ARCmdInfoPM[Donnée],[1]!ARCmdInfoPM[Donnée],"",0,1)="","","X")</f>
        <v>#REF!</v>
      </c>
      <c r="U119" s="218" t="e">
        <f>IF(_xlfn.XLOOKUP(Dico2[[#This Row],[Nom du champ]],[1]!ARMad[Donnée],[1]!ARMad[Donnée],"",0,1)="","","X")</f>
        <v>#REF!</v>
      </c>
      <c r="V119" s="218" t="e">
        <f>IF(_xlfn.XLOOKUP(Dico2[[#This Row],[Nom du champ]],[1]!NotifPrev[Donnée],[1]!NotifPrev[Donnée],"",0,1)="","","X")</f>
        <v>#REF!</v>
      </c>
      <c r="W119" s="218" t="e">
        <f>IF(_xlfn.XLOOKUP(Dico2[[#This Row],[Nom du champ]],[1]!CRInfoSyndic[Donnée],[1]!CRInfoSyndic[Donnée],"",0,1)="","","X")</f>
        <v>#REF!</v>
      </c>
      <c r="X119" s="218" t="e">
        <f>IF(_xlfn.XLOOKUP(Dico2[[#This Row],[Nom du champ]],[1]!Addu[Donnée],[1]!Addu[Donnée],"",0,1)="","","X")</f>
        <v>#REF!</v>
      </c>
      <c r="Y119" s="218" t="e">
        <f>IF(_xlfn.XLOOKUP(Dico2[[#This Row],[Nom du champ]],[1]!CRAddu[Donnée],[1]!CRAddu[Donnée],"",0,1)="","","X")</f>
        <v>#REF!</v>
      </c>
      <c r="Z119" s="218" t="e">
        <f>IF(_xlfn.XLOOKUP(Dico2[[#This Row],[Nom du champ]],[1]!CmdAnn[Donnée],[1]!CmdAnn[Donnée],"",0,1)="","","X")</f>
        <v>#REF!</v>
      </c>
      <c r="AA119" s="218" t="e">
        <f>IF(_xlfn.XLOOKUP(Dico2[[#This Row],[Nom du champ]],[1]!CRAnnu[Donnée],[1]!CRAnnu[Donnée],"",0,1)="","","X")</f>
        <v>#REF!</v>
      </c>
    </row>
    <row r="120" spans="1:27" ht="20.399999999999999">
      <c r="A120" s="233" t="s">
        <v>644</v>
      </c>
      <c r="B120" s="211" t="s">
        <v>654</v>
      </c>
      <c r="D120" s="218" t="e">
        <f>IF(_xlfn.XLOOKUP(Dico2[[#This Row],[Nom du champ]],[1]!IPE[Donnée],[1]!IPE[Donnée],"",0,1)="","","X")</f>
        <v>#REF!</v>
      </c>
      <c r="E120" s="218" t="e">
        <f>IF(_xlfn.XLOOKUP(Dico2[[#This Row],[Nom du champ]],[1]!CmdPB[Donnée],[1]!CmdPB[Donnée],"",0,1)="","","X")</f>
        <v>#REF!</v>
      </c>
      <c r="F120" s="218" t="e">
        <f>IF(_xlfn.XLOOKUP(Dico2[[#This Row],[Nom du champ]],[1]!ARcmdPB[Donnée],[1]!ARcmdPB[Donnée],"",0,1)="","","X")</f>
        <v>#REF!</v>
      </c>
      <c r="G120" s="218" t="e">
        <f>IF(_xlfn.XLOOKUP(Dico2[[#This Row],[Nom du champ]],[1]!CRcmdPB[Donnée],[1]!CRcmdPB[Donnée],"",0,1)="","","X")</f>
        <v>#REF!</v>
      </c>
      <c r="H120" s="218" t="e">
        <f>IF(_xlfn.XLOOKUP(Dico2[[#This Row],[Nom du champ]],[1]!AnnulationPB[Donnée],[1]!AnnulationPB[Donnée],"",0,1)="","","X")</f>
        <v>#REF!</v>
      </c>
      <c r="I120" s="218" t="e">
        <f>IF(_xlfn.XLOOKUP(Dico2[[#This Row],[Nom du champ]],[1]!ARannulationPB[Donnée],[1]!ARannulationPB[Donnée],"",0,1)="","","X")</f>
        <v>#REF!</v>
      </c>
      <c r="J120" s="218" t="e">
        <f>IF(_xlfn.XLOOKUP(Dico2[[#This Row],[Nom du champ]],[1]!CmdExtU[Donnée],[1]!CmdExtU[Donnée],"",0,1)="","","X")</f>
        <v>#REF!</v>
      </c>
      <c r="K120" s="218" t="e">
        <f>IF(_xlfn.XLOOKUP(Dico2[[#This Row],[Nom du champ]],[1]!ARCmdExtU[Donnée],[1]!ARCmdExtU[Donnée],"",0,1)="","","X")</f>
        <v>#REF!</v>
      </c>
      <c r="L120" s="218" t="e">
        <f>IF(_xlfn.XLOOKUP(Dico2[[#This Row],[Nom du champ]],[1]!CRCmdExtU[Donnée],[1]!CRCmdExtU[Donnée],"",0,1)="","","X")</f>
        <v>#REF!</v>
      </c>
      <c r="M120" s="218" t="e">
        <f>IF(_xlfn.XLOOKUP(Dico2[[#This Row],[Nom du champ]],[1]!CRMad[Donnée],[1]!CRMad[Donnée],"",0,1)="","","X")</f>
        <v>#REF!</v>
      </c>
      <c r="N120" s="218" t="e">
        <f>IF(_xlfn.XLOOKUP(Dico2[[#This Row],[Nom du champ]],[1]!DeltaIPE[Donnée],[1]!DeltaIPE[Donnée],"",0,1)="","","X")</f>
        <v>#REF!</v>
      </c>
      <c r="O120" s="218" t="e">
        <f>IF(_xlfn.XLOOKUP(Dico2[[#This Row],[Nom du champ]],[1]!HistoIPE[Donnée],[1]!HistoIPE[Donnée],"",0,1)="","","X")</f>
        <v>#REF!</v>
      </c>
      <c r="P120" s="218" t="e">
        <f>IF(_xlfn.XLOOKUP(Dico2[[#This Row],[Nom du champ]],[1]!CPN[Donnée],[1]!CPN[Donnée],"",0,1)="","","X")</f>
        <v>#REF!</v>
      </c>
      <c r="Q120" s="218" t="e">
        <f>IF(_xlfn.XLOOKUP(Dico2[[#This Row],[Nom du champ]],[1]!DeltaCPN[Donnée],[1]!DeltaCPN[Donnée],"",0,1)="","","X")</f>
        <v>#REF!</v>
      </c>
      <c r="R120" s="218" t="e">
        <f>IF(_xlfn.XLOOKUP(Dico2[[#This Row],[Nom du champ]],[1]!HistoCPN[Donnée],[1]!HistoCPN[Donnée],"",0,1)="","","X")</f>
        <v>#REF!</v>
      </c>
      <c r="S120" s="218" t="e">
        <f>IF(_xlfn.XLOOKUP(Dico2[[#This Row],[Nom du champ]],[1]!CmdinfoPM[Donnée],[1]!CmdinfoPM[Donnée],"",0,1)="","","X")</f>
        <v>#REF!</v>
      </c>
      <c r="T120" s="218" t="e">
        <f>IF(_xlfn.XLOOKUP(Dico2[[#This Row],[Nom du champ]],[1]!ARCmdInfoPM[Donnée],[1]!ARCmdInfoPM[Donnée],"",0,1)="","","X")</f>
        <v>#REF!</v>
      </c>
      <c r="U120" s="218" t="e">
        <f>IF(_xlfn.XLOOKUP(Dico2[[#This Row],[Nom du champ]],[1]!ARMad[Donnée],[1]!ARMad[Donnée],"",0,1)="","","X")</f>
        <v>#REF!</v>
      </c>
      <c r="V120" s="218" t="e">
        <f>IF(_xlfn.XLOOKUP(Dico2[[#This Row],[Nom du champ]],[1]!NotifPrev[Donnée],[1]!NotifPrev[Donnée],"",0,1)="","","X")</f>
        <v>#REF!</v>
      </c>
      <c r="W120" s="218" t="e">
        <f>IF(_xlfn.XLOOKUP(Dico2[[#This Row],[Nom du champ]],[1]!CRInfoSyndic[Donnée],[1]!CRInfoSyndic[Donnée],"",0,1)="","","X")</f>
        <v>#REF!</v>
      </c>
      <c r="X120" s="218" t="e">
        <f>IF(_xlfn.XLOOKUP(Dico2[[#This Row],[Nom du champ]],[1]!Addu[Donnée],[1]!Addu[Donnée],"",0,1)="","","X")</f>
        <v>#REF!</v>
      </c>
      <c r="Y120" s="218" t="e">
        <f>IF(_xlfn.XLOOKUP(Dico2[[#This Row],[Nom du champ]],[1]!CRAddu[Donnée],[1]!CRAddu[Donnée],"",0,1)="","","X")</f>
        <v>#REF!</v>
      </c>
      <c r="Z120" s="218" t="e">
        <f>IF(_xlfn.XLOOKUP(Dico2[[#This Row],[Nom du champ]],[1]!CmdAnn[Donnée],[1]!CmdAnn[Donnée],"",0,1)="","","X")</f>
        <v>#REF!</v>
      </c>
      <c r="AA120" s="218" t="e">
        <f>IF(_xlfn.XLOOKUP(Dico2[[#This Row],[Nom du champ]],[1]!CRAnnu[Donnée],[1]!CRAnnu[Donnée],"",0,1)="","","X")</f>
        <v>#REF!</v>
      </c>
    </row>
    <row r="121" spans="1:27">
      <c r="A121" s="221" t="s">
        <v>163</v>
      </c>
      <c r="B121" s="221"/>
      <c r="D121" s="218" t="e">
        <f>IF(_xlfn.XLOOKUP(Dico2[[#This Row],[Nom du champ]],[1]!IPE[Donnée],[1]!IPE[Donnée],"",0,1)="","","X")</f>
        <v>#REF!</v>
      </c>
      <c r="E121" s="218" t="e">
        <f>IF(_xlfn.XLOOKUP(Dico2[[#This Row],[Nom du champ]],[1]!CmdPB[Donnée],[1]!CmdPB[Donnée],"",0,1)="","","X")</f>
        <v>#REF!</v>
      </c>
      <c r="F121" s="218" t="e">
        <f>IF(_xlfn.XLOOKUP(Dico2[[#This Row],[Nom du champ]],[1]!ARcmdPB[Donnée],[1]!ARcmdPB[Donnée],"",0,1)="","","X")</f>
        <v>#REF!</v>
      </c>
      <c r="G121" s="218" t="e">
        <f>IF(_xlfn.XLOOKUP(Dico2[[#This Row],[Nom du champ]],[1]!CRcmdPB[Donnée],[1]!CRcmdPB[Donnée],"",0,1)="","","X")</f>
        <v>#REF!</v>
      </c>
      <c r="H121" s="218" t="e">
        <f>IF(_xlfn.XLOOKUP(Dico2[[#This Row],[Nom du champ]],[1]!AnnulationPB[Donnée],[1]!AnnulationPB[Donnée],"",0,1)="","","X")</f>
        <v>#REF!</v>
      </c>
      <c r="I121" s="218" t="e">
        <f>IF(_xlfn.XLOOKUP(Dico2[[#This Row],[Nom du champ]],[1]!ARannulationPB[Donnée],[1]!ARannulationPB[Donnée],"",0,1)="","","X")</f>
        <v>#REF!</v>
      </c>
      <c r="J121" s="218" t="e">
        <f>IF(_xlfn.XLOOKUP(Dico2[[#This Row],[Nom du champ]],[1]!CmdExtU[Donnée],[1]!CmdExtU[Donnée],"",0,1)="","","X")</f>
        <v>#REF!</v>
      </c>
      <c r="K121" s="218" t="e">
        <f>IF(_xlfn.XLOOKUP(Dico2[[#This Row],[Nom du champ]],[1]!ARCmdExtU[Donnée],[1]!ARCmdExtU[Donnée],"",0,1)="","","X")</f>
        <v>#REF!</v>
      </c>
      <c r="L121" s="218" t="e">
        <f>IF(_xlfn.XLOOKUP(Dico2[[#This Row],[Nom du champ]],[1]!CRCmdExtU[Donnée],[1]!CRCmdExtU[Donnée],"",0,1)="","","X")</f>
        <v>#REF!</v>
      </c>
      <c r="M121" s="218" t="e">
        <f>IF(_xlfn.XLOOKUP(Dico2[[#This Row],[Nom du champ]],[1]!CRMad[Donnée],[1]!CRMad[Donnée],"",0,1)="","","X")</f>
        <v>#REF!</v>
      </c>
      <c r="N121" s="218" t="e">
        <f>IF(_xlfn.XLOOKUP(Dico2[[#This Row],[Nom du champ]],[1]!DeltaIPE[Donnée],[1]!DeltaIPE[Donnée],"",0,1)="","","X")</f>
        <v>#REF!</v>
      </c>
      <c r="O121" s="218" t="e">
        <f>IF(_xlfn.XLOOKUP(Dico2[[#This Row],[Nom du champ]],[1]!HistoIPE[Donnée],[1]!HistoIPE[Donnée],"",0,1)="","","X")</f>
        <v>#REF!</v>
      </c>
      <c r="P121" s="218" t="e">
        <f>IF(_xlfn.XLOOKUP(Dico2[[#This Row],[Nom du champ]],[1]!CPN[Donnée],[1]!CPN[Donnée],"",0,1)="","","X")</f>
        <v>#REF!</v>
      </c>
      <c r="Q121" s="218" t="e">
        <f>IF(_xlfn.XLOOKUP(Dico2[[#This Row],[Nom du champ]],[1]!DeltaCPN[Donnée],[1]!DeltaCPN[Donnée],"",0,1)="","","X")</f>
        <v>#REF!</v>
      </c>
      <c r="R121" s="218" t="e">
        <f>IF(_xlfn.XLOOKUP(Dico2[[#This Row],[Nom du champ]],[1]!HistoCPN[Donnée],[1]!HistoCPN[Donnée],"",0,1)="","","X")</f>
        <v>#REF!</v>
      </c>
      <c r="S121" s="218" t="e">
        <f>IF(_xlfn.XLOOKUP(Dico2[[#This Row],[Nom du champ]],[1]!CmdinfoPM[Donnée],[1]!CmdinfoPM[Donnée],"",0,1)="","","X")</f>
        <v>#REF!</v>
      </c>
      <c r="T121" s="218" t="e">
        <f>IF(_xlfn.XLOOKUP(Dico2[[#This Row],[Nom du champ]],[1]!ARCmdInfoPM[Donnée],[1]!ARCmdInfoPM[Donnée],"",0,1)="","","X")</f>
        <v>#REF!</v>
      </c>
      <c r="U121" s="218" t="e">
        <f>IF(_xlfn.XLOOKUP(Dico2[[#This Row],[Nom du champ]],[1]!ARMad[Donnée],[1]!ARMad[Donnée],"",0,1)="","","X")</f>
        <v>#REF!</v>
      </c>
      <c r="V121" s="218" t="e">
        <f>IF(_xlfn.XLOOKUP(Dico2[[#This Row],[Nom du champ]],[1]!NotifPrev[Donnée],[1]!NotifPrev[Donnée],"",0,1)="","","X")</f>
        <v>#REF!</v>
      </c>
      <c r="W121" s="218" t="e">
        <f>IF(_xlfn.XLOOKUP(Dico2[[#This Row],[Nom du champ]],[1]!CRInfoSyndic[Donnée],[1]!CRInfoSyndic[Donnée],"",0,1)="","","X")</f>
        <v>#REF!</v>
      </c>
      <c r="X121" s="218" t="e">
        <f>IF(_xlfn.XLOOKUP(Dico2[[#This Row],[Nom du champ]],[1]!Addu[Donnée],[1]!Addu[Donnée],"",0,1)="","","X")</f>
        <v>#REF!</v>
      </c>
      <c r="Y121" s="218" t="e">
        <f>IF(_xlfn.XLOOKUP(Dico2[[#This Row],[Nom du champ]],[1]!CRAddu[Donnée],[1]!CRAddu[Donnée],"",0,1)="","","X")</f>
        <v>#REF!</v>
      </c>
      <c r="Z121" s="218" t="e">
        <f>IF(_xlfn.XLOOKUP(Dico2[[#This Row],[Nom du champ]],[1]!CmdAnn[Donnée],[1]!CmdAnn[Donnée],"",0,1)="","","X")</f>
        <v>#REF!</v>
      </c>
      <c r="AA121" s="218" t="e">
        <f>IF(_xlfn.XLOOKUP(Dico2[[#This Row],[Nom du champ]],[1]!CRAnnu[Donnée],[1]!CRAnnu[Donnée],"",0,1)="","","X")</f>
        <v>#REF!</v>
      </c>
    </row>
    <row r="122" spans="1:27">
      <c r="A122" s="221" t="s">
        <v>174</v>
      </c>
      <c r="B122" s="221" t="s">
        <v>42</v>
      </c>
      <c r="D122" s="218" t="e">
        <f>IF(_xlfn.XLOOKUP(Dico2[[#This Row],[Nom du champ]],[1]!IPE[Donnée],[1]!IPE[Donnée],"",0,1)="","","X")</f>
        <v>#REF!</v>
      </c>
      <c r="E122" s="218" t="e">
        <f>IF(_xlfn.XLOOKUP(Dico2[[#This Row],[Nom du champ]],[1]!CmdPB[Donnée],[1]!CmdPB[Donnée],"",0,1)="","","X")</f>
        <v>#REF!</v>
      </c>
      <c r="F122" s="218" t="e">
        <f>IF(_xlfn.XLOOKUP(Dico2[[#This Row],[Nom du champ]],[1]!ARcmdPB[Donnée],[1]!ARcmdPB[Donnée],"",0,1)="","","X")</f>
        <v>#REF!</v>
      </c>
      <c r="G122" s="218" t="e">
        <f>IF(_xlfn.XLOOKUP(Dico2[[#This Row],[Nom du champ]],[1]!CRcmdPB[Donnée],[1]!CRcmdPB[Donnée],"",0,1)="","","X")</f>
        <v>#REF!</v>
      </c>
      <c r="H122" s="218" t="e">
        <f>IF(_xlfn.XLOOKUP(Dico2[[#This Row],[Nom du champ]],[1]!AnnulationPB[Donnée],[1]!AnnulationPB[Donnée],"",0,1)="","","X")</f>
        <v>#REF!</v>
      </c>
      <c r="I122" s="218" t="e">
        <f>IF(_xlfn.XLOOKUP(Dico2[[#This Row],[Nom du champ]],[1]!ARannulationPB[Donnée],[1]!ARannulationPB[Donnée],"",0,1)="","","X")</f>
        <v>#REF!</v>
      </c>
      <c r="J122" s="218" t="e">
        <f>IF(_xlfn.XLOOKUP(Dico2[[#This Row],[Nom du champ]],[1]!CmdExtU[Donnée],[1]!CmdExtU[Donnée],"",0,1)="","","X")</f>
        <v>#REF!</v>
      </c>
      <c r="K122" s="218" t="e">
        <f>IF(_xlfn.XLOOKUP(Dico2[[#This Row],[Nom du champ]],[1]!ARCmdExtU[Donnée],[1]!ARCmdExtU[Donnée],"",0,1)="","","X")</f>
        <v>#REF!</v>
      </c>
      <c r="L122" s="218" t="e">
        <f>IF(_xlfn.XLOOKUP(Dico2[[#This Row],[Nom du champ]],[1]!CRCmdExtU[Donnée],[1]!CRCmdExtU[Donnée],"",0,1)="","","X")</f>
        <v>#REF!</v>
      </c>
      <c r="M122" s="218" t="e">
        <f>IF(_xlfn.XLOOKUP(Dico2[[#This Row],[Nom du champ]],[1]!CRMad[Donnée],[1]!CRMad[Donnée],"",0,1)="","","X")</f>
        <v>#REF!</v>
      </c>
      <c r="N122" s="218" t="e">
        <f>IF(_xlfn.XLOOKUP(Dico2[[#This Row],[Nom du champ]],[1]!DeltaIPE[Donnée],[1]!DeltaIPE[Donnée],"",0,1)="","","X")</f>
        <v>#REF!</v>
      </c>
      <c r="O122" s="218" t="e">
        <f>IF(_xlfn.XLOOKUP(Dico2[[#This Row],[Nom du champ]],[1]!HistoIPE[Donnée],[1]!HistoIPE[Donnée],"",0,1)="","","X")</f>
        <v>#REF!</v>
      </c>
      <c r="P122" s="218" t="e">
        <f>IF(_xlfn.XLOOKUP(Dico2[[#This Row],[Nom du champ]],[1]!CPN[Donnée],[1]!CPN[Donnée],"",0,1)="","","X")</f>
        <v>#REF!</v>
      </c>
      <c r="Q122" s="218" t="e">
        <f>IF(_xlfn.XLOOKUP(Dico2[[#This Row],[Nom du champ]],[1]!DeltaCPN[Donnée],[1]!DeltaCPN[Donnée],"",0,1)="","","X")</f>
        <v>#REF!</v>
      </c>
      <c r="R122" s="218" t="e">
        <f>IF(_xlfn.XLOOKUP(Dico2[[#This Row],[Nom du champ]],[1]!HistoCPN[Donnée],[1]!HistoCPN[Donnée],"",0,1)="","","X")</f>
        <v>#REF!</v>
      </c>
      <c r="S122" s="218" t="e">
        <f>IF(_xlfn.XLOOKUP(Dico2[[#This Row],[Nom du champ]],[1]!CmdinfoPM[Donnée],[1]!CmdinfoPM[Donnée],"",0,1)="","","X")</f>
        <v>#REF!</v>
      </c>
      <c r="T122" s="218" t="e">
        <f>IF(_xlfn.XLOOKUP(Dico2[[#This Row],[Nom du champ]],[1]!ARCmdInfoPM[Donnée],[1]!ARCmdInfoPM[Donnée],"",0,1)="","","X")</f>
        <v>#REF!</v>
      </c>
      <c r="U122" s="218" t="e">
        <f>IF(_xlfn.XLOOKUP(Dico2[[#This Row],[Nom du champ]],[1]!ARMad[Donnée],[1]!ARMad[Donnée],"",0,1)="","","X")</f>
        <v>#REF!</v>
      </c>
      <c r="V122" s="218" t="e">
        <f>IF(_xlfn.XLOOKUP(Dico2[[#This Row],[Nom du champ]],[1]!NotifPrev[Donnée],[1]!NotifPrev[Donnée],"",0,1)="","","X")</f>
        <v>#REF!</v>
      </c>
      <c r="W122" s="218" t="e">
        <f>IF(_xlfn.XLOOKUP(Dico2[[#This Row],[Nom du champ]],[1]!CRInfoSyndic[Donnée],[1]!CRInfoSyndic[Donnée],"",0,1)="","","X")</f>
        <v>#REF!</v>
      </c>
      <c r="X122" s="218" t="e">
        <f>IF(_xlfn.XLOOKUP(Dico2[[#This Row],[Nom du champ]],[1]!Addu[Donnée],[1]!Addu[Donnée],"",0,1)="","","X")</f>
        <v>#REF!</v>
      </c>
      <c r="Y122" s="218" t="e">
        <f>IF(_xlfn.XLOOKUP(Dico2[[#This Row],[Nom du champ]],[1]!CRAddu[Donnée],[1]!CRAddu[Donnée],"",0,1)="","","X")</f>
        <v>#REF!</v>
      </c>
      <c r="Z122" s="218" t="e">
        <f>IF(_xlfn.XLOOKUP(Dico2[[#This Row],[Nom du champ]],[1]!CmdAnn[Donnée],[1]!CmdAnn[Donnée],"",0,1)="","","X")</f>
        <v>#REF!</v>
      </c>
      <c r="AA122" s="218" t="e">
        <f>IF(_xlfn.XLOOKUP(Dico2[[#This Row],[Nom du champ]],[1]!CRAnnu[Donnée],[1]!CRAnnu[Donnée],"",0,1)="","","X")</f>
        <v>#REF!</v>
      </c>
    </row>
    <row r="123" spans="1:27">
      <c r="A123" s="221" t="s">
        <v>47</v>
      </c>
      <c r="B123" s="221" t="s">
        <v>393</v>
      </c>
      <c r="D123" s="218" t="e">
        <f>IF(_xlfn.XLOOKUP(Dico2[[#This Row],[Nom du champ]],[1]!IPE[Donnée],[1]!IPE[Donnée],"",0,1)="","","X")</f>
        <v>#REF!</v>
      </c>
      <c r="E123" s="218" t="e">
        <f>IF(_xlfn.XLOOKUP(Dico2[[#This Row],[Nom du champ]],[1]!CmdPB[Donnée],[1]!CmdPB[Donnée],"",0,1)="","","X")</f>
        <v>#REF!</v>
      </c>
      <c r="F123" s="218" t="e">
        <f>IF(_xlfn.XLOOKUP(Dico2[[#This Row],[Nom du champ]],[1]!ARcmdPB[Donnée],[1]!ARcmdPB[Donnée],"",0,1)="","","X")</f>
        <v>#REF!</v>
      </c>
      <c r="G123" s="218" t="e">
        <f>IF(_xlfn.XLOOKUP(Dico2[[#This Row],[Nom du champ]],[1]!CRcmdPB[Donnée],[1]!CRcmdPB[Donnée],"",0,1)="","","X")</f>
        <v>#REF!</v>
      </c>
      <c r="H123" s="218" t="e">
        <f>IF(_xlfn.XLOOKUP(Dico2[[#This Row],[Nom du champ]],[1]!AnnulationPB[Donnée],[1]!AnnulationPB[Donnée],"",0,1)="","","X")</f>
        <v>#REF!</v>
      </c>
      <c r="I123" s="218" t="e">
        <f>IF(_xlfn.XLOOKUP(Dico2[[#This Row],[Nom du champ]],[1]!ARannulationPB[Donnée],[1]!ARannulationPB[Donnée],"",0,1)="","","X")</f>
        <v>#REF!</v>
      </c>
      <c r="J123" s="218" t="e">
        <f>IF(_xlfn.XLOOKUP(Dico2[[#This Row],[Nom du champ]],[1]!CmdExtU[Donnée],[1]!CmdExtU[Donnée],"",0,1)="","","X")</f>
        <v>#REF!</v>
      </c>
      <c r="K123" s="218" t="e">
        <f>IF(_xlfn.XLOOKUP(Dico2[[#This Row],[Nom du champ]],[1]!ARCmdExtU[Donnée],[1]!ARCmdExtU[Donnée],"",0,1)="","","X")</f>
        <v>#REF!</v>
      </c>
      <c r="L123" s="218" t="e">
        <f>IF(_xlfn.XLOOKUP(Dico2[[#This Row],[Nom du champ]],[1]!CRCmdExtU[Donnée],[1]!CRCmdExtU[Donnée],"",0,1)="","","X")</f>
        <v>#REF!</v>
      </c>
      <c r="M123" s="218" t="e">
        <f>IF(_xlfn.XLOOKUP(Dico2[[#This Row],[Nom du champ]],[1]!CRMad[Donnée],[1]!CRMad[Donnée],"",0,1)="","","X")</f>
        <v>#REF!</v>
      </c>
      <c r="N123" s="218" t="e">
        <f>IF(_xlfn.XLOOKUP(Dico2[[#This Row],[Nom du champ]],[1]!DeltaIPE[Donnée],[1]!DeltaIPE[Donnée],"",0,1)="","","X")</f>
        <v>#REF!</v>
      </c>
      <c r="O123" s="218" t="e">
        <f>IF(_xlfn.XLOOKUP(Dico2[[#This Row],[Nom du champ]],[1]!HistoIPE[Donnée],[1]!HistoIPE[Donnée],"",0,1)="","","X")</f>
        <v>#REF!</v>
      </c>
      <c r="P123" s="218" t="e">
        <f>IF(_xlfn.XLOOKUP(Dico2[[#This Row],[Nom du champ]],[1]!CPN[Donnée],[1]!CPN[Donnée],"",0,1)="","","X")</f>
        <v>#REF!</v>
      </c>
      <c r="Q123" s="218" t="e">
        <f>IF(_xlfn.XLOOKUP(Dico2[[#This Row],[Nom du champ]],[1]!DeltaCPN[Donnée],[1]!DeltaCPN[Donnée],"",0,1)="","","X")</f>
        <v>#REF!</v>
      </c>
      <c r="R123" s="218" t="e">
        <f>IF(_xlfn.XLOOKUP(Dico2[[#This Row],[Nom du champ]],[1]!HistoCPN[Donnée],[1]!HistoCPN[Donnée],"",0,1)="","","X")</f>
        <v>#REF!</v>
      </c>
      <c r="S123" s="218" t="e">
        <f>IF(_xlfn.XLOOKUP(Dico2[[#This Row],[Nom du champ]],[1]!CmdinfoPM[Donnée],[1]!CmdinfoPM[Donnée],"",0,1)="","","X")</f>
        <v>#REF!</v>
      </c>
      <c r="T123" s="218" t="e">
        <f>IF(_xlfn.XLOOKUP(Dico2[[#This Row],[Nom du champ]],[1]!ARCmdInfoPM[Donnée],[1]!ARCmdInfoPM[Donnée],"",0,1)="","","X")</f>
        <v>#REF!</v>
      </c>
      <c r="U123" s="218" t="e">
        <f>IF(_xlfn.XLOOKUP(Dico2[[#This Row],[Nom du champ]],[1]!ARMad[Donnée],[1]!ARMad[Donnée],"",0,1)="","","X")</f>
        <v>#REF!</v>
      </c>
      <c r="V123" s="218" t="e">
        <f>IF(_xlfn.XLOOKUP(Dico2[[#This Row],[Nom du champ]],[1]!NotifPrev[Donnée],[1]!NotifPrev[Donnée],"",0,1)="","","X")</f>
        <v>#REF!</v>
      </c>
      <c r="W123" s="218" t="e">
        <f>IF(_xlfn.XLOOKUP(Dico2[[#This Row],[Nom du champ]],[1]!CRInfoSyndic[Donnée],[1]!CRInfoSyndic[Donnée],"",0,1)="","","X")</f>
        <v>#REF!</v>
      </c>
      <c r="X123" s="218" t="e">
        <f>IF(_xlfn.XLOOKUP(Dico2[[#This Row],[Nom du champ]],[1]!Addu[Donnée],[1]!Addu[Donnée],"",0,1)="","","X")</f>
        <v>#REF!</v>
      </c>
      <c r="Y123" s="218" t="e">
        <f>IF(_xlfn.XLOOKUP(Dico2[[#This Row],[Nom du champ]],[1]!CRAddu[Donnée],[1]!CRAddu[Donnée],"",0,1)="","","X")</f>
        <v>#REF!</v>
      </c>
      <c r="Z123" s="218" t="e">
        <f>IF(_xlfn.XLOOKUP(Dico2[[#This Row],[Nom du champ]],[1]!CmdAnn[Donnée],[1]!CmdAnn[Donnée],"",0,1)="","","X")</f>
        <v>#REF!</v>
      </c>
      <c r="AA123" s="218" t="e">
        <f>IF(_xlfn.XLOOKUP(Dico2[[#This Row],[Nom du champ]],[1]!CRAnnu[Donnée],[1]!CRAnnu[Donnée],"",0,1)="","","X")</f>
        <v>#REF!</v>
      </c>
    </row>
    <row r="124" spans="1:27">
      <c r="A124" s="222" t="s">
        <v>222</v>
      </c>
      <c r="B124" s="232"/>
      <c r="D124" s="218" t="e">
        <f>IF(_xlfn.XLOOKUP(Dico2[[#This Row],[Nom du champ]],[1]!IPE[Donnée],[1]!IPE[Donnée],"",0,1)="","","X")</f>
        <v>#REF!</v>
      </c>
      <c r="E124" s="218" t="e">
        <f>IF(_xlfn.XLOOKUP(Dico2[[#This Row],[Nom du champ]],[1]!CmdPB[Donnée],[1]!CmdPB[Donnée],"",0,1)="","","X")</f>
        <v>#REF!</v>
      </c>
      <c r="F124" s="218" t="e">
        <f>IF(_xlfn.XLOOKUP(Dico2[[#This Row],[Nom du champ]],[1]!ARcmdPB[Donnée],[1]!ARcmdPB[Donnée],"",0,1)="","","X")</f>
        <v>#REF!</v>
      </c>
      <c r="G124" s="218" t="e">
        <f>IF(_xlfn.XLOOKUP(Dico2[[#This Row],[Nom du champ]],[1]!CRcmdPB[Donnée],[1]!CRcmdPB[Donnée],"",0,1)="","","X")</f>
        <v>#REF!</v>
      </c>
      <c r="H124" s="218" t="e">
        <f>IF(_xlfn.XLOOKUP(Dico2[[#This Row],[Nom du champ]],[1]!AnnulationPB[Donnée],[1]!AnnulationPB[Donnée],"",0,1)="","","X")</f>
        <v>#REF!</v>
      </c>
      <c r="I124" s="218" t="e">
        <f>IF(_xlfn.XLOOKUP(Dico2[[#This Row],[Nom du champ]],[1]!ARannulationPB[Donnée],[1]!ARannulationPB[Donnée],"",0,1)="","","X")</f>
        <v>#REF!</v>
      </c>
      <c r="J124" s="218" t="e">
        <f>IF(_xlfn.XLOOKUP(Dico2[[#This Row],[Nom du champ]],[1]!CmdExtU[Donnée],[1]!CmdExtU[Donnée],"",0,1)="","","X")</f>
        <v>#REF!</v>
      </c>
      <c r="K124" s="218" t="e">
        <f>IF(_xlfn.XLOOKUP(Dico2[[#This Row],[Nom du champ]],[1]!ARCmdExtU[Donnée],[1]!ARCmdExtU[Donnée],"",0,1)="","","X")</f>
        <v>#REF!</v>
      </c>
      <c r="L124" s="218" t="e">
        <f>IF(_xlfn.XLOOKUP(Dico2[[#This Row],[Nom du champ]],[1]!CRCmdExtU[Donnée],[1]!CRCmdExtU[Donnée],"",0,1)="","","X")</f>
        <v>#REF!</v>
      </c>
      <c r="M124" s="218" t="e">
        <f>IF(_xlfn.XLOOKUP(Dico2[[#This Row],[Nom du champ]],[1]!CRMad[Donnée],[1]!CRMad[Donnée],"",0,1)="","","X")</f>
        <v>#REF!</v>
      </c>
      <c r="N124" s="218" t="e">
        <f>IF(_xlfn.XLOOKUP(Dico2[[#This Row],[Nom du champ]],[1]!DeltaIPE[Donnée],[1]!DeltaIPE[Donnée],"",0,1)="","","X")</f>
        <v>#REF!</v>
      </c>
      <c r="O124" s="218" t="e">
        <f>IF(_xlfn.XLOOKUP(Dico2[[#This Row],[Nom du champ]],[1]!HistoIPE[Donnée],[1]!HistoIPE[Donnée],"",0,1)="","","X")</f>
        <v>#REF!</v>
      </c>
      <c r="P124" s="218" t="e">
        <f>IF(_xlfn.XLOOKUP(Dico2[[#This Row],[Nom du champ]],[1]!CPN[Donnée],[1]!CPN[Donnée],"",0,1)="","","X")</f>
        <v>#REF!</v>
      </c>
      <c r="Q124" s="218" t="e">
        <f>IF(_xlfn.XLOOKUP(Dico2[[#This Row],[Nom du champ]],[1]!DeltaCPN[Donnée],[1]!DeltaCPN[Donnée],"",0,1)="","","X")</f>
        <v>#REF!</v>
      </c>
      <c r="R124" s="218" t="e">
        <f>IF(_xlfn.XLOOKUP(Dico2[[#This Row],[Nom du champ]],[1]!HistoCPN[Donnée],[1]!HistoCPN[Donnée],"",0,1)="","","X")</f>
        <v>#REF!</v>
      </c>
      <c r="S124" s="218" t="e">
        <f>IF(_xlfn.XLOOKUP(Dico2[[#This Row],[Nom du champ]],[1]!CmdinfoPM[Donnée],[1]!CmdinfoPM[Donnée],"",0,1)="","","X")</f>
        <v>#REF!</v>
      </c>
      <c r="T124" s="218" t="e">
        <f>IF(_xlfn.XLOOKUP(Dico2[[#This Row],[Nom du champ]],[1]!ARCmdInfoPM[Donnée],[1]!ARCmdInfoPM[Donnée],"",0,1)="","","X")</f>
        <v>#REF!</v>
      </c>
      <c r="U124" s="218" t="e">
        <f>IF(_xlfn.XLOOKUP(Dico2[[#This Row],[Nom du champ]],[1]!ARMad[Donnée],[1]!ARMad[Donnée],"",0,1)="","","X")</f>
        <v>#REF!</v>
      </c>
      <c r="V124" s="218" t="e">
        <f>IF(_xlfn.XLOOKUP(Dico2[[#This Row],[Nom du champ]],[1]!NotifPrev[Donnée],[1]!NotifPrev[Donnée],"",0,1)="","","X")</f>
        <v>#REF!</v>
      </c>
      <c r="W124" s="218" t="e">
        <f>IF(_xlfn.XLOOKUP(Dico2[[#This Row],[Nom du champ]],[1]!CRInfoSyndic[Donnée],[1]!CRInfoSyndic[Donnée],"",0,1)="","","X")</f>
        <v>#REF!</v>
      </c>
      <c r="X124" s="218" t="e">
        <f>IF(_xlfn.XLOOKUP(Dico2[[#This Row],[Nom du champ]],[1]!Addu[Donnée],[1]!Addu[Donnée],"",0,1)="","","X")</f>
        <v>#REF!</v>
      </c>
      <c r="Y124" s="218" t="e">
        <f>IF(_xlfn.XLOOKUP(Dico2[[#This Row],[Nom du champ]],[1]!CRAddu[Donnée],[1]!CRAddu[Donnée],"",0,1)="","","X")</f>
        <v>#REF!</v>
      </c>
      <c r="Z124" s="218" t="e">
        <f>IF(_xlfn.XLOOKUP(Dico2[[#This Row],[Nom du champ]],[1]!CmdAnn[Donnée],[1]!CmdAnn[Donnée],"",0,1)="","","X")</f>
        <v>#REF!</v>
      </c>
      <c r="AA124" s="218" t="e">
        <f>IF(_xlfn.XLOOKUP(Dico2[[#This Row],[Nom du champ]],[1]!CRAnnu[Donnée],[1]!CRAnnu[Donnée],"",0,1)="","","X")</f>
        <v>#REF!</v>
      </c>
    </row>
    <row r="125" spans="1:27">
      <c r="A125" s="220" t="s">
        <v>175</v>
      </c>
      <c r="B125" s="211" t="s">
        <v>42</v>
      </c>
      <c r="D125" s="218" t="e">
        <f>IF(_xlfn.XLOOKUP(Dico2[[#This Row],[Nom du champ]],[1]!IPE[Donnée],[1]!IPE[Donnée],"",0,1)="","","X")</f>
        <v>#REF!</v>
      </c>
      <c r="E125" s="218" t="e">
        <f>IF(_xlfn.XLOOKUP(Dico2[[#This Row],[Nom du champ]],[1]!CmdPB[Donnée],[1]!CmdPB[Donnée],"",0,1)="","","X")</f>
        <v>#REF!</v>
      </c>
      <c r="F125" s="218" t="e">
        <f>IF(_xlfn.XLOOKUP(Dico2[[#This Row],[Nom du champ]],[1]!ARcmdPB[Donnée],[1]!ARcmdPB[Donnée],"",0,1)="","","X")</f>
        <v>#REF!</v>
      </c>
      <c r="G125" s="218" t="e">
        <f>IF(_xlfn.XLOOKUP(Dico2[[#This Row],[Nom du champ]],[1]!CRcmdPB[Donnée],[1]!CRcmdPB[Donnée],"",0,1)="","","X")</f>
        <v>#REF!</v>
      </c>
      <c r="H125" s="218" t="e">
        <f>IF(_xlfn.XLOOKUP(Dico2[[#This Row],[Nom du champ]],[1]!AnnulationPB[Donnée],[1]!AnnulationPB[Donnée],"",0,1)="","","X")</f>
        <v>#REF!</v>
      </c>
      <c r="I125" s="218" t="e">
        <f>IF(_xlfn.XLOOKUP(Dico2[[#This Row],[Nom du champ]],[1]!ARannulationPB[Donnée],[1]!ARannulationPB[Donnée],"",0,1)="","","X")</f>
        <v>#REF!</v>
      </c>
      <c r="J125" s="218" t="e">
        <f>IF(_xlfn.XLOOKUP(Dico2[[#This Row],[Nom du champ]],[1]!CmdExtU[Donnée],[1]!CmdExtU[Donnée],"",0,1)="","","X")</f>
        <v>#REF!</v>
      </c>
      <c r="K125" s="218" t="e">
        <f>IF(_xlfn.XLOOKUP(Dico2[[#This Row],[Nom du champ]],[1]!ARCmdExtU[Donnée],[1]!ARCmdExtU[Donnée],"",0,1)="","","X")</f>
        <v>#REF!</v>
      </c>
      <c r="L125" s="218" t="e">
        <f>IF(_xlfn.XLOOKUP(Dico2[[#This Row],[Nom du champ]],[1]!CRCmdExtU[Donnée],[1]!CRCmdExtU[Donnée],"",0,1)="","","X")</f>
        <v>#REF!</v>
      </c>
      <c r="M125" s="218" t="e">
        <f>IF(_xlfn.XLOOKUP(Dico2[[#This Row],[Nom du champ]],[1]!CRMad[Donnée],[1]!CRMad[Donnée],"",0,1)="","","X")</f>
        <v>#REF!</v>
      </c>
      <c r="N125" s="218" t="e">
        <f>IF(_xlfn.XLOOKUP(Dico2[[#This Row],[Nom du champ]],[1]!DeltaIPE[Donnée],[1]!DeltaIPE[Donnée],"",0,1)="","","X")</f>
        <v>#REF!</v>
      </c>
      <c r="O125" s="218" t="e">
        <f>IF(_xlfn.XLOOKUP(Dico2[[#This Row],[Nom du champ]],[1]!HistoIPE[Donnée],[1]!HistoIPE[Donnée],"",0,1)="","","X")</f>
        <v>#REF!</v>
      </c>
      <c r="P125" s="218" t="e">
        <f>IF(_xlfn.XLOOKUP(Dico2[[#This Row],[Nom du champ]],[1]!CPN[Donnée],[1]!CPN[Donnée],"",0,1)="","","X")</f>
        <v>#REF!</v>
      </c>
      <c r="Q125" s="218" t="e">
        <f>IF(_xlfn.XLOOKUP(Dico2[[#This Row],[Nom du champ]],[1]!DeltaCPN[Donnée],[1]!DeltaCPN[Donnée],"",0,1)="","","X")</f>
        <v>#REF!</v>
      </c>
      <c r="R125" s="218" t="e">
        <f>IF(_xlfn.XLOOKUP(Dico2[[#This Row],[Nom du champ]],[1]!HistoCPN[Donnée],[1]!HistoCPN[Donnée],"",0,1)="","","X")</f>
        <v>#REF!</v>
      </c>
      <c r="S125" s="218" t="e">
        <f>IF(_xlfn.XLOOKUP(Dico2[[#This Row],[Nom du champ]],[1]!CmdinfoPM[Donnée],[1]!CmdinfoPM[Donnée],"",0,1)="","","X")</f>
        <v>#REF!</v>
      </c>
      <c r="T125" s="218" t="e">
        <f>IF(_xlfn.XLOOKUP(Dico2[[#This Row],[Nom du champ]],[1]!ARCmdInfoPM[Donnée],[1]!ARCmdInfoPM[Donnée],"",0,1)="","","X")</f>
        <v>#REF!</v>
      </c>
      <c r="U125" s="218" t="e">
        <f>IF(_xlfn.XLOOKUP(Dico2[[#This Row],[Nom du champ]],[1]!ARMad[Donnée],[1]!ARMad[Donnée],"",0,1)="","","X")</f>
        <v>#REF!</v>
      </c>
      <c r="V125" s="218" t="e">
        <f>IF(_xlfn.XLOOKUP(Dico2[[#This Row],[Nom du champ]],[1]!NotifPrev[Donnée],[1]!NotifPrev[Donnée],"",0,1)="","","X")</f>
        <v>#REF!</v>
      </c>
      <c r="W125" s="218" t="e">
        <f>IF(_xlfn.XLOOKUP(Dico2[[#This Row],[Nom du champ]],[1]!CRInfoSyndic[Donnée],[1]!CRInfoSyndic[Donnée],"",0,1)="","","X")</f>
        <v>#REF!</v>
      </c>
      <c r="X125" s="218" t="e">
        <f>IF(_xlfn.XLOOKUP(Dico2[[#This Row],[Nom du champ]],[1]!Addu[Donnée],[1]!Addu[Donnée],"",0,1)="","","X")</f>
        <v>#REF!</v>
      </c>
      <c r="Y125" s="218" t="e">
        <f>IF(_xlfn.XLOOKUP(Dico2[[#This Row],[Nom du champ]],[1]!CRAddu[Donnée],[1]!CRAddu[Donnée],"",0,1)="","","X")</f>
        <v>#REF!</v>
      </c>
      <c r="Z125" s="218" t="e">
        <f>IF(_xlfn.XLOOKUP(Dico2[[#This Row],[Nom du champ]],[1]!CmdAnn[Donnée],[1]!CmdAnn[Donnée],"",0,1)="","","X")</f>
        <v>#REF!</v>
      </c>
      <c r="AA125" s="218" t="e">
        <f>IF(_xlfn.XLOOKUP(Dico2[[#This Row],[Nom du champ]],[1]!CRAnnu[Donnée],[1]!CRAnnu[Donnée],"",0,1)="","","X")</f>
        <v>#REF!</v>
      </c>
    </row>
    <row r="126" spans="1:27">
      <c r="A126" s="211" t="s">
        <v>744</v>
      </c>
      <c r="B126" s="210" t="s">
        <v>42</v>
      </c>
      <c r="D126" s="218" t="e">
        <f>IF(_xlfn.XLOOKUP(Dico2[[#This Row],[Nom du champ]],[1]!IPE[Donnée],[1]!IPE[Donnée],"",0,1)="","","X")</f>
        <v>#REF!</v>
      </c>
      <c r="E126" s="218" t="e">
        <f>IF(_xlfn.XLOOKUP(Dico2[[#This Row],[Nom du champ]],[1]!CmdPB[Donnée],[1]!CmdPB[Donnée],"",0,1)="","","X")</f>
        <v>#REF!</v>
      </c>
      <c r="F126" s="218" t="e">
        <f>IF(_xlfn.XLOOKUP(Dico2[[#This Row],[Nom du champ]],[1]!ARcmdPB[Donnée],[1]!ARcmdPB[Donnée],"",0,1)="","","X")</f>
        <v>#REF!</v>
      </c>
      <c r="G126" s="218" t="e">
        <f>IF(_xlfn.XLOOKUP(Dico2[[#This Row],[Nom du champ]],[1]!CRcmdPB[Donnée],[1]!CRcmdPB[Donnée],"",0,1)="","","X")</f>
        <v>#REF!</v>
      </c>
      <c r="H126" s="218" t="e">
        <f>IF(_xlfn.XLOOKUP(Dico2[[#This Row],[Nom du champ]],[1]!AnnulationPB[Donnée],[1]!AnnulationPB[Donnée],"",0,1)="","","X")</f>
        <v>#REF!</v>
      </c>
      <c r="I126" s="218" t="e">
        <f>IF(_xlfn.XLOOKUP(Dico2[[#This Row],[Nom du champ]],[1]!ARannulationPB[Donnée],[1]!ARannulationPB[Donnée],"",0,1)="","","X")</f>
        <v>#REF!</v>
      </c>
      <c r="J126" s="218" t="e">
        <f>IF(_xlfn.XLOOKUP(Dico2[[#This Row],[Nom du champ]],[1]!CmdExtU[Donnée],[1]!CmdExtU[Donnée],"",0,1)="","","X")</f>
        <v>#REF!</v>
      </c>
      <c r="K126" s="218" t="e">
        <f>IF(_xlfn.XLOOKUP(Dico2[[#This Row],[Nom du champ]],[1]!ARCmdExtU[Donnée],[1]!ARCmdExtU[Donnée],"",0,1)="","","X")</f>
        <v>#REF!</v>
      </c>
      <c r="L126" s="218" t="e">
        <f>IF(_xlfn.XLOOKUP(Dico2[[#This Row],[Nom du champ]],[1]!CRCmdExtU[Donnée],[1]!CRCmdExtU[Donnée],"",0,1)="","","X")</f>
        <v>#REF!</v>
      </c>
      <c r="M126" s="218" t="e">
        <f>IF(_xlfn.XLOOKUP(Dico2[[#This Row],[Nom du champ]],[1]!CRMad[Donnée],[1]!CRMad[Donnée],"",0,1)="","","X")</f>
        <v>#REF!</v>
      </c>
      <c r="N126" s="218" t="e">
        <f>IF(_xlfn.XLOOKUP(Dico2[[#This Row],[Nom du champ]],[1]!DeltaIPE[Donnée],[1]!DeltaIPE[Donnée],"",0,1)="","","X")</f>
        <v>#REF!</v>
      </c>
      <c r="O126" s="218" t="e">
        <f>IF(_xlfn.XLOOKUP(Dico2[[#This Row],[Nom du champ]],[1]!HistoIPE[Donnée],[1]!HistoIPE[Donnée],"",0,1)="","","X")</f>
        <v>#REF!</v>
      </c>
      <c r="P126" s="218" t="e">
        <f>IF(_xlfn.XLOOKUP(Dico2[[#This Row],[Nom du champ]],[1]!CPN[Donnée],[1]!CPN[Donnée],"",0,1)="","","X")</f>
        <v>#REF!</v>
      </c>
      <c r="Q126" s="218" t="e">
        <f>IF(_xlfn.XLOOKUP(Dico2[[#This Row],[Nom du champ]],[1]!DeltaCPN[Donnée],[1]!DeltaCPN[Donnée],"",0,1)="","","X")</f>
        <v>#REF!</v>
      </c>
      <c r="R126" s="218" t="e">
        <f>IF(_xlfn.XLOOKUP(Dico2[[#This Row],[Nom du champ]],[1]!HistoCPN[Donnée],[1]!HistoCPN[Donnée],"",0,1)="","","X")</f>
        <v>#REF!</v>
      </c>
      <c r="S126" s="218" t="e">
        <f>IF(_xlfn.XLOOKUP(Dico2[[#This Row],[Nom du champ]],[1]!CmdinfoPM[Donnée],[1]!CmdinfoPM[Donnée],"",0,1)="","","X")</f>
        <v>#REF!</v>
      </c>
      <c r="T126" s="218" t="e">
        <f>IF(_xlfn.XLOOKUP(Dico2[[#This Row],[Nom du champ]],[1]!ARCmdInfoPM[Donnée],[1]!ARCmdInfoPM[Donnée],"",0,1)="","","X")</f>
        <v>#REF!</v>
      </c>
      <c r="U126" s="218" t="e">
        <f>IF(_xlfn.XLOOKUP(Dico2[[#This Row],[Nom du champ]],[1]!ARMad[Donnée],[1]!ARMad[Donnée],"",0,1)="","","X")</f>
        <v>#REF!</v>
      </c>
      <c r="V126" s="218" t="e">
        <f>IF(_xlfn.XLOOKUP(Dico2[[#This Row],[Nom du champ]],[1]!NotifPrev[Donnée],[1]!NotifPrev[Donnée],"",0,1)="","","X")</f>
        <v>#REF!</v>
      </c>
      <c r="W126" s="218" t="e">
        <f>IF(_xlfn.XLOOKUP(Dico2[[#This Row],[Nom du champ]],[1]!CRInfoSyndic[Donnée],[1]!CRInfoSyndic[Donnée],"",0,1)="","","X")</f>
        <v>#REF!</v>
      </c>
      <c r="X126" s="218" t="e">
        <f>IF(_xlfn.XLOOKUP(Dico2[[#This Row],[Nom du champ]],[1]!Addu[Donnée],[1]!Addu[Donnée],"",0,1)="","","X")</f>
        <v>#REF!</v>
      </c>
      <c r="Y126" s="218" t="e">
        <f>IF(_xlfn.XLOOKUP(Dico2[[#This Row],[Nom du champ]],[1]!CRAddu[Donnée],[1]!CRAddu[Donnée],"",0,1)="","","X")</f>
        <v>#REF!</v>
      </c>
      <c r="Z126" s="218" t="e">
        <f>IF(_xlfn.XLOOKUP(Dico2[[#This Row],[Nom du champ]],[1]!CmdAnn[Donnée],[1]!CmdAnn[Donnée],"",0,1)="","","X")</f>
        <v>#REF!</v>
      </c>
      <c r="AA126" s="218" t="e">
        <f>IF(_xlfn.XLOOKUP(Dico2[[#This Row],[Nom du champ]],[1]!CRAnnu[Donnée],[1]!CRAnnu[Donnée],"",0,1)="","","X")</f>
        <v>#REF!</v>
      </c>
    </row>
    <row r="127" spans="1:27">
      <c r="A127" s="211" t="s">
        <v>438</v>
      </c>
      <c r="B127" s="211" t="s">
        <v>42</v>
      </c>
      <c r="D127" s="218" t="e">
        <f>IF(_xlfn.XLOOKUP(Dico2[[#This Row],[Nom du champ]],[1]!IPE[Donnée],[1]!IPE[Donnée],"",0,1)="","","X")</f>
        <v>#REF!</v>
      </c>
      <c r="E127" s="218" t="e">
        <f>IF(_xlfn.XLOOKUP(Dico2[[#This Row],[Nom du champ]],[1]!CmdPB[Donnée],[1]!CmdPB[Donnée],"",0,1)="","","X")</f>
        <v>#REF!</v>
      </c>
      <c r="F127" s="218" t="e">
        <f>IF(_xlfn.XLOOKUP(Dico2[[#This Row],[Nom du champ]],[1]!ARcmdPB[Donnée],[1]!ARcmdPB[Donnée],"",0,1)="","","X")</f>
        <v>#REF!</v>
      </c>
      <c r="G127" s="218" t="e">
        <f>IF(_xlfn.XLOOKUP(Dico2[[#This Row],[Nom du champ]],[1]!CRcmdPB[Donnée],[1]!CRcmdPB[Donnée],"",0,1)="","","X")</f>
        <v>#REF!</v>
      </c>
      <c r="H127" s="218" t="e">
        <f>IF(_xlfn.XLOOKUP(Dico2[[#This Row],[Nom du champ]],[1]!AnnulationPB[Donnée],[1]!AnnulationPB[Donnée],"",0,1)="","","X")</f>
        <v>#REF!</v>
      </c>
      <c r="I127" s="218" t="e">
        <f>IF(_xlfn.XLOOKUP(Dico2[[#This Row],[Nom du champ]],[1]!ARannulationPB[Donnée],[1]!ARannulationPB[Donnée],"",0,1)="","","X")</f>
        <v>#REF!</v>
      </c>
      <c r="J127" s="218" t="e">
        <f>IF(_xlfn.XLOOKUP(Dico2[[#This Row],[Nom du champ]],[1]!CmdExtU[Donnée],[1]!CmdExtU[Donnée],"",0,1)="","","X")</f>
        <v>#REF!</v>
      </c>
      <c r="K127" s="218" t="e">
        <f>IF(_xlfn.XLOOKUP(Dico2[[#This Row],[Nom du champ]],[1]!ARCmdExtU[Donnée],[1]!ARCmdExtU[Donnée],"",0,1)="","","X")</f>
        <v>#REF!</v>
      </c>
      <c r="L127" s="218" t="e">
        <f>IF(_xlfn.XLOOKUP(Dico2[[#This Row],[Nom du champ]],[1]!CRCmdExtU[Donnée],[1]!CRCmdExtU[Donnée],"",0,1)="","","X")</f>
        <v>#REF!</v>
      </c>
      <c r="M127" s="218" t="e">
        <f>IF(_xlfn.XLOOKUP(Dico2[[#This Row],[Nom du champ]],[1]!CRMad[Donnée],[1]!CRMad[Donnée],"",0,1)="","","X")</f>
        <v>#REF!</v>
      </c>
      <c r="N127" s="218" t="e">
        <f>IF(_xlfn.XLOOKUP(Dico2[[#This Row],[Nom du champ]],[1]!DeltaIPE[Donnée],[1]!DeltaIPE[Donnée],"",0,1)="","","X")</f>
        <v>#REF!</v>
      </c>
      <c r="O127" s="218" t="e">
        <f>IF(_xlfn.XLOOKUP(Dico2[[#This Row],[Nom du champ]],[1]!HistoIPE[Donnée],[1]!HistoIPE[Donnée],"",0,1)="","","X")</f>
        <v>#REF!</v>
      </c>
      <c r="P127" s="218" t="e">
        <f>IF(_xlfn.XLOOKUP(Dico2[[#This Row],[Nom du champ]],[1]!CPN[Donnée],[1]!CPN[Donnée],"",0,1)="","","X")</f>
        <v>#REF!</v>
      </c>
      <c r="Q127" s="218" t="e">
        <f>IF(_xlfn.XLOOKUP(Dico2[[#This Row],[Nom du champ]],[1]!DeltaCPN[Donnée],[1]!DeltaCPN[Donnée],"",0,1)="","","X")</f>
        <v>#REF!</v>
      </c>
      <c r="R127" s="218" t="e">
        <f>IF(_xlfn.XLOOKUP(Dico2[[#This Row],[Nom du champ]],[1]!HistoCPN[Donnée],[1]!HistoCPN[Donnée],"",0,1)="","","X")</f>
        <v>#REF!</v>
      </c>
      <c r="S127" s="218" t="e">
        <f>IF(_xlfn.XLOOKUP(Dico2[[#This Row],[Nom du champ]],[1]!CmdinfoPM[Donnée],[1]!CmdinfoPM[Donnée],"",0,1)="","","X")</f>
        <v>#REF!</v>
      </c>
      <c r="T127" s="218" t="e">
        <f>IF(_xlfn.XLOOKUP(Dico2[[#This Row],[Nom du champ]],[1]!ARCmdInfoPM[Donnée],[1]!ARCmdInfoPM[Donnée],"",0,1)="","","X")</f>
        <v>#REF!</v>
      </c>
      <c r="U127" s="218" t="e">
        <f>IF(_xlfn.XLOOKUP(Dico2[[#This Row],[Nom du champ]],[1]!ARMad[Donnée],[1]!ARMad[Donnée],"",0,1)="","","X")</f>
        <v>#REF!</v>
      </c>
      <c r="V127" s="218" t="e">
        <f>IF(_xlfn.XLOOKUP(Dico2[[#This Row],[Nom du champ]],[1]!NotifPrev[Donnée],[1]!NotifPrev[Donnée],"",0,1)="","","X")</f>
        <v>#REF!</v>
      </c>
      <c r="W127" s="218" t="e">
        <f>IF(_xlfn.XLOOKUP(Dico2[[#This Row],[Nom du champ]],[1]!CRInfoSyndic[Donnée],[1]!CRInfoSyndic[Donnée],"",0,1)="","","X")</f>
        <v>#REF!</v>
      </c>
      <c r="X127" s="218" t="e">
        <f>IF(_xlfn.XLOOKUP(Dico2[[#This Row],[Nom du champ]],[1]!Addu[Donnée],[1]!Addu[Donnée],"",0,1)="","","X")</f>
        <v>#REF!</v>
      </c>
      <c r="Y127" s="218" t="e">
        <f>IF(_xlfn.XLOOKUP(Dico2[[#This Row],[Nom du champ]],[1]!CRAddu[Donnée],[1]!CRAddu[Donnée],"",0,1)="","","X")</f>
        <v>#REF!</v>
      </c>
      <c r="Z127" s="218" t="e">
        <f>IF(_xlfn.XLOOKUP(Dico2[[#This Row],[Nom du champ]],[1]!CmdAnn[Donnée],[1]!CmdAnn[Donnée],"",0,1)="","","X")</f>
        <v>#REF!</v>
      </c>
      <c r="AA127" s="218" t="e">
        <f>IF(_xlfn.XLOOKUP(Dico2[[#This Row],[Nom du champ]],[1]!CRAnnu[Donnée],[1]!CRAnnu[Donnée],"",0,1)="","","X")</f>
        <v>#REF!</v>
      </c>
    </row>
    <row r="128" spans="1:27">
      <c r="A128" s="236" t="s">
        <v>541</v>
      </c>
      <c r="B128" s="236" t="s">
        <v>846</v>
      </c>
      <c r="D128" s="218" t="e">
        <f>IF(_xlfn.XLOOKUP(Dico2[[#This Row],[Nom du champ]],[1]!IPE[Donnée],[1]!IPE[Donnée],"",0,1)="","","X")</f>
        <v>#REF!</v>
      </c>
      <c r="E128" s="218" t="e">
        <f>IF(_xlfn.XLOOKUP(Dico2[[#This Row],[Nom du champ]],[1]!CmdPB[Donnée],[1]!CmdPB[Donnée],"",0,1)="","","X")</f>
        <v>#REF!</v>
      </c>
      <c r="F128" s="218" t="e">
        <f>IF(_xlfn.XLOOKUP(Dico2[[#This Row],[Nom du champ]],[1]!ARcmdPB[Donnée],[1]!ARcmdPB[Donnée],"",0,1)="","","X")</f>
        <v>#REF!</v>
      </c>
      <c r="G128" s="218" t="e">
        <f>IF(_xlfn.XLOOKUP(Dico2[[#This Row],[Nom du champ]],[1]!CRcmdPB[Donnée],[1]!CRcmdPB[Donnée],"",0,1)="","","X")</f>
        <v>#REF!</v>
      </c>
      <c r="H128" s="218" t="e">
        <f>IF(_xlfn.XLOOKUP(Dico2[[#This Row],[Nom du champ]],[1]!AnnulationPB[Donnée],[1]!AnnulationPB[Donnée],"",0,1)="","","X")</f>
        <v>#REF!</v>
      </c>
      <c r="I128" s="218" t="e">
        <f>IF(_xlfn.XLOOKUP(Dico2[[#This Row],[Nom du champ]],[1]!ARannulationPB[Donnée],[1]!ARannulationPB[Donnée],"",0,1)="","","X")</f>
        <v>#REF!</v>
      </c>
      <c r="J128" s="218" t="e">
        <f>IF(_xlfn.XLOOKUP(Dico2[[#This Row],[Nom du champ]],[1]!CmdExtU[Donnée],[1]!CmdExtU[Donnée],"",0,1)="","","X")</f>
        <v>#REF!</v>
      </c>
      <c r="K128" s="218" t="e">
        <f>IF(_xlfn.XLOOKUP(Dico2[[#This Row],[Nom du champ]],[1]!ARCmdExtU[Donnée],[1]!ARCmdExtU[Donnée],"",0,1)="","","X")</f>
        <v>#REF!</v>
      </c>
      <c r="L128" s="218" t="e">
        <f>IF(_xlfn.XLOOKUP(Dico2[[#This Row],[Nom du champ]],[1]!CRCmdExtU[Donnée],[1]!CRCmdExtU[Donnée],"",0,1)="","","X")</f>
        <v>#REF!</v>
      </c>
      <c r="M128" s="218" t="e">
        <f>IF(_xlfn.XLOOKUP(Dico2[[#This Row],[Nom du champ]],[1]!CRMad[Donnée],[1]!CRMad[Donnée],"",0,1)="","","X")</f>
        <v>#REF!</v>
      </c>
      <c r="N128" s="218" t="e">
        <f>IF(_xlfn.XLOOKUP(Dico2[[#This Row],[Nom du champ]],[1]!DeltaIPE[Donnée],[1]!DeltaIPE[Donnée],"",0,1)="","","X")</f>
        <v>#REF!</v>
      </c>
      <c r="O128" s="218" t="e">
        <f>IF(_xlfn.XLOOKUP(Dico2[[#This Row],[Nom du champ]],[1]!HistoIPE[Donnée],[1]!HistoIPE[Donnée],"",0,1)="","","X")</f>
        <v>#REF!</v>
      </c>
      <c r="P128" s="218" t="e">
        <f>IF(_xlfn.XLOOKUP(Dico2[[#This Row],[Nom du champ]],[1]!CPN[Donnée],[1]!CPN[Donnée],"",0,1)="","","X")</f>
        <v>#REF!</v>
      </c>
      <c r="Q128" s="218" t="e">
        <f>IF(_xlfn.XLOOKUP(Dico2[[#This Row],[Nom du champ]],[1]!DeltaCPN[Donnée],[1]!DeltaCPN[Donnée],"",0,1)="","","X")</f>
        <v>#REF!</v>
      </c>
      <c r="R128" s="218" t="e">
        <f>IF(_xlfn.XLOOKUP(Dico2[[#This Row],[Nom du champ]],[1]!HistoCPN[Donnée],[1]!HistoCPN[Donnée],"",0,1)="","","X")</f>
        <v>#REF!</v>
      </c>
      <c r="S128" s="218" t="e">
        <f>IF(_xlfn.XLOOKUP(Dico2[[#This Row],[Nom du champ]],[1]!CmdinfoPM[Donnée],[1]!CmdinfoPM[Donnée],"",0,1)="","","X")</f>
        <v>#REF!</v>
      </c>
      <c r="T128" s="218" t="e">
        <f>IF(_xlfn.XLOOKUP(Dico2[[#This Row],[Nom du champ]],[1]!ARCmdInfoPM[Donnée],[1]!ARCmdInfoPM[Donnée],"",0,1)="","","X")</f>
        <v>#REF!</v>
      </c>
      <c r="U128" s="218" t="e">
        <f>IF(_xlfn.XLOOKUP(Dico2[[#This Row],[Nom du champ]],[1]!ARMad[Donnée],[1]!ARMad[Donnée],"",0,1)="","","X")</f>
        <v>#REF!</v>
      </c>
      <c r="V128" s="218" t="e">
        <f>IF(_xlfn.XLOOKUP(Dico2[[#This Row],[Nom du champ]],[1]!NotifPrev[Donnée],[1]!NotifPrev[Donnée],"",0,1)="","","X")</f>
        <v>#REF!</v>
      </c>
      <c r="W128" s="218" t="e">
        <f>IF(_xlfn.XLOOKUP(Dico2[[#This Row],[Nom du champ]],[1]!CRInfoSyndic[Donnée],[1]!CRInfoSyndic[Donnée],"",0,1)="","","X")</f>
        <v>#REF!</v>
      </c>
      <c r="X128" s="218" t="e">
        <f>IF(_xlfn.XLOOKUP(Dico2[[#This Row],[Nom du champ]],[1]!Addu[Donnée],[1]!Addu[Donnée],"",0,1)="","","X")</f>
        <v>#REF!</v>
      </c>
      <c r="Y128" s="218" t="e">
        <f>IF(_xlfn.XLOOKUP(Dico2[[#This Row],[Nom du champ]],[1]!CRAddu[Donnée],[1]!CRAddu[Donnée],"",0,1)="","","X")</f>
        <v>#REF!</v>
      </c>
      <c r="Z128" s="218" t="e">
        <f>IF(_xlfn.XLOOKUP(Dico2[[#This Row],[Nom du champ]],[1]!CmdAnn[Donnée],[1]!CmdAnn[Donnée],"",0,1)="","","X")</f>
        <v>#REF!</v>
      </c>
      <c r="AA128" s="218" t="e">
        <f>IF(_xlfn.XLOOKUP(Dico2[[#This Row],[Nom du champ]],[1]!CRAnnu[Donnée],[1]!CRAnnu[Donnée],"",0,1)="","","X")</f>
        <v>#REF!</v>
      </c>
    </row>
    <row r="129" spans="1:27">
      <c r="A129" s="211" t="s">
        <v>423</v>
      </c>
      <c r="B129" s="211" t="s">
        <v>830</v>
      </c>
      <c r="D129" s="218" t="e">
        <f>IF(_xlfn.XLOOKUP(Dico2[[#This Row],[Nom du champ]],[1]!IPE[Donnée],[1]!IPE[Donnée],"",0,1)="","","X")</f>
        <v>#REF!</v>
      </c>
      <c r="E129" s="218" t="e">
        <f>IF(_xlfn.XLOOKUP(Dico2[[#This Row],[Nom du champ]],[1]!CmdPB[Donnée],[1]!CmdPB[Donnée],"",0,1)="","","X")</f>
        <v>#REF!</v>
      </c>
      <c r="F129" s="218" t="e">
        <f>IF(_xlfn.XLOOKUP(Dico2[[#This Row],[Nom du champ]],[1]!ARcmdPB[Donnée],[1]!ARcmdPB[Donnée],"",0,1)="","","X")</f>
        <v>#REF!</v>
      </c>
      <c r="G129" s="218" t="e">
        <f>IF(_xlfn.XLOOKUP(Dico2[[#This Row],[Nom du champ]],[1]!CRcmdPB[Donnée],[1]!CRcmdPB[Donnée],"",0,1)="","","X")</f>
        <v>#REF!</v>
      </c>
      <c r="H129" s="218" t="e">
        <f>IF(_xlfn.XLOOKUP(Dico2[[#This Row],[Nom du champ]],[1]!AnnulationPB[Donnée],[1]!AnnulationPB[Donnée],"",0,1)="","","X")</f>
        <v>#REF!</v>
      </c>
      <c r="I129" s="218" t="e">
        <f>IF(_xlfn.XLOOKUP(Dico2[[#This Row],[Nom du champ]],[1]!ARannulationPB[Donnée],[1]!ARannulationPB[Donnée],"",0,1)="","","X")</f>
        <v>#REF!</v>
      </c>
      <c r="J129" s="218" t="e">
        <f>IF(_xlfn.XLOOKUP(Dico2[[#This Row],[Nom du champ]],[1]!CmdExtU[Donnée],[1]!CmdExtU[Donnée],"",0,1)="","","X")</f>
        <v>#REF!</v>
      </c>
      <c r="K129" s="218" t="e">
        <f>IF(_xlfn.XLOOKUP(Dico2[[#This Row],[Nom du champ]],[1]!ARCmdExtU[Donnée],[1]!ARCmdExtU[Donnée],"",0,1)="","","X")</f>
        <v>#REF!</v>
      </c>
      <c r="L129" s="218" t="e">
        <f>IF(_xlfn.XLOOKUP(Dico2[[#This Row],[Nom du champ]],[1]!CRCmdExtU[Donnée],[1]!CRCmdExtU[Donnée],"",0,1)="","","X")</f>
        <v>#REF!</v>
      </c>
      <c r="M129" s="218" t="e">
        <f>IF(_xlfn.XLOOKUP(Dico2[[#This Row],[Nom du champ]],[1]!CRMad[Donnée],[1]!CRMad[Donnée],"",0,1)="","","X")</f>
        <v>#REF!</v>
      </c>
      <c r="N129" s="218" t="e">
        <f>IF(_xlfn.XLOOKUP(Dico2[[#This Row],[Nom du champ]],[1]!DeltaIPE[Donnée],[1]!DeltaIPE[Donnée],"",0,1)="","","X")</f>
        <v>#REF!</v>
      </c>
      <c r="O129" s="218" t="e">
        <f>IF(_xlfn.XLOOKUP(Dico2[[#This Row],[Nom du champ]],[1]!HistoIPE[Donnée],[1]!HistoIPE[Donnée],"",0,1)="","","X")</f>
        <v>#REF!</v>
      </c>
      <c r="P129" s="218" t="e">
        <f>IF(_xlfn.XLOOKUP(Dico2[[#This Row],[Nom du champ]],[1]!CPN[Donnée],[1]!CPN[Donnée],"",0,1)="","","X")</f>
        <v>#REF!</v>
      </c>
      <c r="Q129" s="218" t="e">
        <f>IF(_xlfn.XLOOKUP(Dico2[[#This Row],[Nom du champ]],[1]!DeltaCPN[Donnée],[1]!DeltaCPN[Donnée],"",0,1)="","","X")</f>
        <v>#REF!</v>
      </c>
      <c r="R129" s="218" t="e">
        <f>IF(_xlfn.XLOOKUP(Dico2[[#This Row],[Nom du champ]],[1]!HistoCPN[Donnée],[1]!HistoCPN[Donnée],"",0,1)="","","X")</f>
        <v>#REF!</v>
      </c>
      <c r="S129" s="218" t="e">
        <f>IF(_xlfn.XLOOKUP(Dico2[[#This Row],[Nom du champ]],[1]!CmdinfoPM[Donnée],[1]!CmdinfoPM[Donnée],"",0,1)="","","X")</f>
        <v>#REF!</v>
      </c>
      <c r="T129" s="218" t="e">
        <f>IF(_xlfn.XLOOKUP(Dico2[[#This Row],[Nom du champ]],[1]!ARCmdInfoPM[Donnée],[1]!ARCmdInfoPM[Donnée],"",0,1)="","","X")</f>
        <v>#REF!</v>
      </c>
      <c r="U129" s="218" t="e">
        <f>IF(_xlfn.XLOOKUP(Dico2[[#This Row],[Nom du champ]],[1]!ARMad[Donnée],[1]!ARMad[Donnée],"",0,1)="","","X")</f>
        <v>#REF!</v>
      </c>
      <c r="V129" s="218" t="e">
        <f>IF(_xlfn.XLOOKUP(Dico2[[#This Row],[Nom du champ]],[1]!NotifPrev[Donnée],[1]!NotifPrev[Donnée],"",0,1)="","","X")</f>
        <v>#REF!</v>
      </c>
      <c r="W129" s="218" t="e">
        <f>IF(_xlfn.XLOOKUP(Dico2[[#This Row],[Nom du champ]],[1]!CRInfoSyndic[Donnée],[1]!CRInfoSyndic[Donnée],"",0,1)="","","X")</f>
        <v>#REF!</v>
      </c>
      <c r="X129" s="218" t="e">
        <f>IF(_xlfn.XLOOKUP(Dico2[[#This Row],[Nom du champ]],[1]!Addu[Donnée],[1]!Addu[Donnée],"",0,1)="","","X")</f>
        <v>#REF!</v>
      </c>
      <c r="Y129" s="218" t="e">
        <f>IF(_xlfn.XLOOKUP(Dico2[[#This Row],[Nom du champ]],[1]!CRAddu[Donnée],[1]!CRAddu[Donnée],"",0,1)="","","X")</f>
        <v>#REF!</v>
      </c>
      <c r="Z129" s="218" t="e">
        <f>IF(_xlfn.XLOOKUP(Dico2[[#This Row],[Nom du champ]],[1]!CmdAnn[Donnée],[1]!CmdAnn[Donnée],"",0,1)="","","X")</f>
        <v>#REF!</v>
      </c>
      <c r="AA129" s="218" t="e">
        <f>IF(_xlfn.XLOOKUP(Dico2[[#This Row],[Nom du champ]],[1]!CRAnnu[Donnée],[1]!CRAnnu[Donnée],"",0,1)="","","X")</f>
        <v>#REF!</v>
      </c>
    </row>
    <row r="130" spans="1:27">
      <c r="A130" s="211" t="s">
        <v>791</v>
      </c>
      <c r="B130" s="210" t="s">
        <v>793</v>
      </c>
      <c r="D130" s="218" t="e">
        <f>IF(_xlfn.XLOOKUP(Dico2[[#This Row],[Nom du champ]],[1]!IPE[Donnée],[1]!IPE[Donnée],"",0,1)="","","X")</f>
        <v>#REF!</v>
      </c>
      <c r="E130" s="218" t="e">
        <f>IF(_xlfn.XLOOKUP(Dico2[[#This Row],[Nom du champ]],[1]!CmdPB[Donnée],[1]!CmdPB[Donnée],"",0,1)="","","X")</f>
        <v>#REF!</v>
      </c>
      <c r="F130" s="218" t="e">
        <f>IF(_xlfn.XLOOKUP(Dico2[[#This Row],[Nom du champ]],[1]!ARcmdPB[Donnée],[1]!ARcmdPB[Donnée],"",0,1)="","","X")</f>
        <v>#REF!</v>
      </c>
      <c r="G130" s="218" t="e">
        <f>IF(_xlfn.XLOOKUP(Dico2[[#This Row],[Nom du champ]],[1]!CRcmdPB[Donnée],[1]!CRcmdPB[Donnée],"",0,1)="","","X")</f>
        <v>#REF!</v>
      </c>
      <c r="H130" s="218" t="e">
        <f>IF(_xlfn.XLOOKUP(Dico2[[#This Row],[Nom du champ]],[1]!AnnulationPB[Donnée],[1]!AnnulationPB[Donnée],"",0,1)="","","X")</f>
        <v>#REF!</v>
      </c>
      <c r="I130" s="218" t="e">
        <f>IF(_xlfn.XLOOKUP(Dico2[[#This Row],[Nom du champ]],[1]!ARannulationPB[Donnée],[1]!ARannulationPB[Donnée],"",0,1)="","","X")</f>
        <v>#REF!</v>
      </c>
      <c r="J130" s="218" t="e">
        <f>IF(_xlfn.XLOOKUP(Dico2[[#This Row],[Nom du champ]],[1]!CmdExtU[Donnée],[1]!CmdExtU[Donnée],"",0,1)="","","X")</f>
        <v>#REF!</v>
      </c>
      <c r="K130" s="218" t="e">
        <f>IF(_xlfn.XLOOKUP(Dico2[[#This Row],[Nom du champ]],[1]!ARCmdExtU[Donnée],[1]!ARCmdExtU[Donnée],"",0,1)="","","X")</f>
        <v>#REF!</v>
      </c>
      <c r="L130" s="218" t="e">
        <f>IF(_xlfn.XLOOKUP(Dico2[[#This Row],[Nom du champ]],[1]!CRCmdExtU[Donnée],[1]!CRCmdExtU[Donnée],"",0,1)="","","X")</f>
        <v>#REF!</v>
      </c>
      <c r="M130" s="218" t="e">
        <f>IF(_xlfn.XLOOKUP(Dico2[[#This Row],[Nom du champ]],[1]!CRMad[Donnée],[1]!CRMad[Donnée],"",0,1)="","","X")</f>
        <v>#REF!</v>
      </c>
      <c r="N130" s="218" t="e">
        <f>IF(_xlfn.XLOOKUP(Dico2[[#This Row],[Nom du champ]],[1]!DeltaIPE[Donnée],[1]!DeltaIPE[Donnée],"",0,1)="","","X")</f>
        <v>#REF!</v>
      </c>
      <c r="O130" s="218" t="e">
        <f>IF(_xlfn.XLOOKUP(Dico2[[#This Row],[Nom du champ]],[1]!HistoIPE[Donnée],[1]!HistoIPE[Donnée],"",0,1)="","","X")</f>
        <v>#REF!</v>
      </c>
      <c r="P130" s="218" t="e">
        <f>IF(_xlfn.XLOOKUP(Dico2[[#This Row],[Nom du champ]],[1]!CPN[Donnée],[1]!CPN[Donnée],"",0,1)="","","X")</f>
        <v>#REF!</v>
      </c>
      <c r="Q130" s="218" t="e">
        <f>IF(_xlfn.XLOOKUP(Dico2[[#This Row],[Nom du champ]],[1]!DeltaCPN[Donnée],[1]!DeltaCPN[Donnée],"",0,1)="","","X")</f>
        <v>#REF!</v>
      </c>
      <c r="R130" s="218" t="e">
        <f>IF(_xlfn.XLOOKUP(Dico2[[#This Row],[Nom du champ]],[1]!HistoCPN[Donnée],[1]!HistoCPN[Donnée],"",0,1)="","","X")</f>
        <v>#REF!</v>
      </c>
      <c r="S130" s="218" t="e">
        <f>IF(_xlfn.XLOOKUP(Dico2[[#This Row],[Nom du champ]],[1]!CmdinfoPM[Donnée],[1]!CmdinfoPM[Donnée],"",0,1)="","","X")</f>
        <v>#REF!</v>
      </c>
      <c r="T130" s="218" t="e">
        <f>IF(_xlfn.XLOOKUP(Dico2[[#This Row],[Nom du champ]],[1]!ARCmdInfoPM[Donnée],[1]!ARCmdInfoPM[Donnée],"",0,1)="","","X")</f>
        <v>#REF!</v>
      </c>
      <c r="U130" s="218" t="e">
        <f>IF(_xlfn.XLOOKUP(Dico2[[#This Row],[Nom du champ]],[1]!ARMad[Donnée],[1]!ARMad[Donnée],"",0,1)="","","X")</f>
        <v>#REF!</v>
      </c>
      <c r="V130" s="218" t="e">
        <f>IF(_xlfn.XLOOKUP(Dico2[[#This Row],[Nom du champ]],[1]!NotifPrev[Donnée],[1]!NotifPrev[Donnée],"",0,1)="","","X")</f>
        <v>#REF!</v>
      </c>
      <c r="W130" s="218" t="e">
        <f>IF(_xlfn.XLOOKUP(Dico2[[#This Row],[Nom du champ]],[1]!CRInfoSyndic[Donnée],[1]!CRInfoSyndic[Donnée],"",0,1)="","","X")</f>
        <v>#REF!</v>
      </c>
      <c r="X130" s="218" t="e">
        <f>IF(_xlfn.XLOOKUP(Dico2[[#This Row],[Nom du champ]],[1]!Addu[Donnée],[1]!Addu[Donnée],"",0,1)="","","X")</f>
        <v>#REF!</v>
      </c>
      <c r="Y130" s="218" t="e">
        <f>IF(_xlfn.XLOOKUP(Dico2[[#This Row],[Nom du champ]],[1]!CRAddu[Donnée],[1]!CRAddu[Donnée],"",0,1)="","","X")</f>
        <v>#REF!</v>
      </c>
      <c r="Z130" s="218" t="e">
        <f>IF(_xlfn.XLOOKUP(Dico2[[#This Row],[Nom du champ]],[1]!CmdAnn[Donnée],[1]!CmdAnn[Donnée],"",0,1)="","","X")</f>
        <v>#REF!</v>
      </c>
      <c r="AA130" s="218" t="e">
        <f>IF(_xlfn.XLOOKUP(Dico2[[#This Row],[Nom du champ]],[1]!CRAnnu[Donnée],[1]!CRAnnu[Donnée],"",0,1)="","","X")</f>
        <v>#REF!</v>
      </c>
    </row>
    <row r="131" spans="1:27">
      <c r="A131" s="211" t="s">
        <v>790</v>
      </c>
      <c r="B131" s="210" t="s">
        <v>792</v>
      </c>
      <c r="D131" s="218" t="e">
        <f>IF(_xlfn.XLOOKUP(Dico2[[#This Row],[Nom du champ]],[1]!IPE[Donnée],[1]!IPE[Donnée],"",0,1)="","","X")</f>
        <v>#REF!</v>
      </c>
      <c r="E131" s="218" t="e">
        <f>IF(_xlfn.XLOOKUP(Dico2[[#This Row],[Nom du champ]],[1]!CmdPB[Donnée],[1]!CmdPB[Donnée],"",0,1)="","","X")</f>
        <v>#REF!</v>
      </c>
      <c r="F131" s="218" t="e">
        <f>IF(_xlfn.XLOOKUP(Dico2[[#This Row],[Nom du champ]],[1]!ARcmdPB[Donnée],[1]!ARcmdPB[Donnée],"",0,1)="","","X")</f>
        <v>#REF!</v>
      </c>
      <c r="G131" s="218" t="e">
        <f>IF(_xlfn.XLOOKUP(Dico2[[#This Row],[Nom du champ]],[1]!CRcmdPB[Donnée],[1]!CRcmdPB[Donnée],"",0,1)="","","X")</f>
        <v>#REF!</v>
      </c>
      <c r="H131" s="218" t="e">
        <f>IF(_xlfn.XLOOKUP(Dico2[[#This Row],[Nom du champ]],[1]!AnnulationPB[Donnée],[1]!AnnulationPB[Donnée],"",0,1)="","","X")</f>
        <v>#REF!</v>
      </c>
      <c r="I131" s="218" t="e">
        <f>IF(_xlfn.XLOOKUP(Dico2[[#This Row],[Nom du champ]],[1]!ARannulationPB[Donnée],[1]!ARannulationPB[Donnée],"",0,1)="","","X")</f>
        <v>#REF!</v>
      </c>
      <c r="J131" s="218" t="e">
        <f>IF(_xlfn.XLOOKUP(Dico2[[#This Row],[Nom du champ]],[1]!CmdExtU[Donnée],[1]!CmdExtU[Donnée],"",0,1)="","","X")</f>
        <v>#REF!</v>
      </c>
      <c r="K131" s="218" t="e">
        <f>IF(_xlfn.XLOOKUP(Dico2[[#This Row],[Nom du champ]],[1]!ARCmdExtU[Donnée],[1]!ARCmdExtU[Donnée],"",0,1)="","","X")</f>
        <v>#REF!</v>
      </c>
      <c r="L131" s="218" t="e">
        <f>IF(_xlfn.XLOOKUP(Dico2[[#This Row],[Nom du champ]],[1]!CRCmdExtU[Donnée],[1]!CRCmdExtU[Donnée],"",0,1)="","","X")</f>
        <v>#REF!</v>
      </c>
      <c r="M131" s="218" t="e">
        <f>IF(_xlfn.XLOOKUP(Dico2[[#This Row],[Nom du champ]],[1]!CRMad[Donnée],[1]!CRMad[Donnée],"",0,1)="","","X")</f>
        <v>#REF!</v>
      </c>
      <c r="N131" s="218" t="e">
        <f>IF(_xlfn.XLOOKUP(Dico2[[#This Row],[Nom du champ]],[1]!DeltaIPE[Donnée],[1]!DeltaIPE[Donnée],"",0,1)="","","X")</f>
        <v>#REF!</v>
      </c>
      <c r="O131" s="218" t="e">
        <f>IF(_xlfn.XLOOKUP(Dico2[[#This Row],[Nom du champ]],[1]!HistoIPE[Donnée],[1]!HistoIPE[Donnée],"",0,1)="","","X")</f>
        <v>#REF!</v>
      </c>
      <c r="P131" s="218" t="e">
        <f>IF(_xlfn.XLOOKUP(Dico2[[#This Row],[Nom du champ]],[1]!CPN[Donnée],[1]!CPN[Donnée],"",0,1)="","","X")</f>
        <v>#REF!</v>
      </c>
      <c r="Q131" s="218" t="e">
        <f>IF(_xlfn.XLOOKUP(Dico2[[#This Row],[Nom du champ]],[1]!DeltaCPN[Donnée],[1]!DeltaCPN[Donnée],"",0,1)="","","X")</f>
        <v>#REF!</v>
      </c>
      <c r="R131" s="218" t="e">
        <f>IF(_xlfn.XLOOKUP(Dico2[[#This Row],[Nom du champ]],[1]!HistoCPN[Donnée],[1]!HistoCPN[Donnée],"",0,1)="","","X")</f>
        <v>#REF!</v>
      </c>
      <c r="S131" s="218" t="e">
        <f>IF(_xlfn.XLOOKUP(Dico2[[#This Row],[Nom du champ]],[1]!CmdinfoPM[Donnée],[1]!CmdinfoPM[Donnée],"",0,1)="","","X")</f>
        <v>#REF!</v>
      </c>
      <c r="T131" s="218" t="e">
        <f>IF(_xlfn.XLOOKUP(Dico2[[#This Row],[Nom du champ]],[1]!ARCmdInfoPM[Donnée],[1]!ARCmdInfoPM[Donnée],"",0,1)="","","X")</f>
        <v>#REF!</v>
      </c>
      <c r="U131" s="218" t="e">
        <f>IF(_xlfn.XLOOKUP(Dico2[[#This Row],[Nom du champ]],[1]!ARMad[Donnée],[1]!ARMad[Donnée],"",0,1)="","","X")</f>
        <v>#REF!</v>
      </c>
      <c r="V131" s="218" t="e">
        <f>IF(_xlfn.XLOOKUP(Dico2[[#This Row],[Nom du champ]],[1]!NotifPrev[Donnée],[1]!NotifPrev[Donnée],"",0,1)="","","X")</f>
        <v>#REF!</v>
      </c>
      <c r="W131" s="218" t="e">
        <f>IF(_xlfn.XLOOKUP(Dico2[[#This Row],[Nom du champ]],[1]!CRInfoSyndic[Donnée],[1]!CRInfoSyndic[Donnée],"",0,1)="","","X")</f>
        <v>#REF!</v>
      </c>
      <c r="X131" s="218" t="e">
        <f>IF(_xlfn.XLOOKUP(Dico2[[#This Row],[Nom du champ]],[1]!Addu[Donnée],[1]!Addu[Donnée],"",0,1)="","","X")</f>
        <v>#REF!</v>
      </c>
      <c r="Y131" s="218" t="e">
        <f>IF(_xlfn.XLOOKUP(Dico2[[#This Row],[Nom du champ]],[1]!CRAddu[Donnée],[1]!CRAddu[Donnée],"",0,1)="","","X")</f>
        <v>#REF!</v>
      </c>
      <c r="Z131" s="218" t="e">
        <f>IF(_xlfn.XLOOKUP(Dico2[[#This Row],[Nom du champ]],[1]!CmdAnn[Donnée],[1]!CmdAnn[Donnée],"",0,1)="","","X")</f>
        <v>#REF!</v>
      </c>
      <c r="AA131" s="218" t="e">
        <f>IF(_xlfn.XLOOKUP(Dico2[[#This Row],[Nom du champ]],[1]!CRAnnu[Donnée],[1]!CRAnnu[Donnée],"",0,1)="","","X")</f>
        <v>#REF!</v>
      </c>
    </row>
    <row r="132" spans="1:27">
      <c r="A132" s="219" t="s">
        <v>639</v>
      </c>
      <c r="B132" s="237"/>
      <c r="D132" s="218" t="e">
        <f>IF(_xlfn.XLOOKUP(Dico2[[#This Row],[Nom du champ]],[1]!IPE[Donnée],[1]!IPE[Donnée],"",0,1)="","","X")</f>
        <v>#REF!</v>
      </c>
      <c r="E132" s="218" t="e">
        <f>IF(_xlfn.XLOOKUP(Dico2[[#This Row],[Nom du champ]],[1]!CmdPB[Donnée],[1]!CmdPB[Donnée],"",0,1)="","","X")</f>
        <v>#REF!</v>
      </c>
      <c r="F132" s="218" t="e">
        <f>IF(_xlfn.XLOOKUP(Dico2[[#This Row],[Nom du champ]],[1]!ARcmdPB[Donnée],[1]!ARcmdPB[Donnée],"",0,1)="","","X")</f>
        <v>#REF!</v>
      </c>
      <c r="G132" s="218" t="e">
        <f>IF(_xlfn.XLOOKUP(Dico2[[#This Row],[Nom du champ]],[1]!CRcmdPB[Donnée],[1]!CRcmdPB[Donnée],"",0,1)="","","X")</f>
        <v>#REF!</v>
      </c>
      <c r="H132" s="218" t="e">
        <f>IF(_xlfn.XLOOKUP(Dico2[[#This Row],[Nom du champ]],[1]!AnnulationPB[Donnée],[1]!AnnulationPB[Donnée],"",0,1)="","","X")</f>
        <v>#REF!</v>
      </c>
      <c r="I132" s="218" t="e">
        <f>IF(_xlfn.XLOOKUP(Dico2[[#This Row],[Nom du champ]],[1]!ARannulationPB[Donnée],[1]!ARannulationPB[Donnée],"",0,1)="","","X")</f>
        <v>#REF!</v>
      </c>
      <c r="J132" s="218" t="e">
        <f>IF(_xlfn.XLOOKUP(Dico2[[#This Row],[Nom du champ]],[1]!CmdExtU[Donnée],[1]!CmdExtU[Donnée],"",0,1)="","","X")</f>
        <v>#REF!</v>
      </c>
      <c r="K132" s="218" t="e">
        <f>IF(_xlfn.XLOOKUP(Dico2[[#This Row],[Nom du champ]],[1]!ARCmdExtU[Donnée],[1]!ARCmdExtU[Donnée],"",0,1)="","","X")</f>
        <v>#REF!</v>
      </c>
      <c r="L132" s="218" t="e">
        <f>IF(_xlfn.XLOOKUP(Dico2[[#This Row],[Nom du champ]],[1]!CRCmdExtU[Donnée],[1]!CRCmdExtU[Donnée],"",0,1)="","","X")</f>
        <v>#REF!</v>
      </c>
      <c r="M132" s="218" t="e">
        <f>IF(_xlfn.XLOOKUP(Dico2[[#This Row],[Nom du champ]],[1]!CRMad[Donnée],[1]!CRMad[Donnée],"",0,1)="","","X")</f>
        <v>#REF!</v>
      </c>
      <c r="N132" s="218" t="e">
        <f>IF(_xlfn.XLOOKUP(Dico2[[#This Row],[Nom du champ]],[1]!DeltaIPE[Donnée],[1]!DeltaIPE[Donnée],"",0,1)="","","X")</f>
        <v>#REF!</v>
      </c>
      <c r="O132" s="218" t="e">
        <f>IF(_xlfn.XLOOKUP(Dico2[[#This Row],[Nom du champ]],[1]!HistoIPE[Donnée],[1]!HistoIPE[Donnée],"",0,1)="","","X")</f>
        <v>#REF!</v>
      </c>
      <c r="P132" s="218" t="e">
        <f>IF(_xlfn.XLOOKUP(Dico2[[#This Row],[Nom du champ]],[1]!CPN[Donnée],[1]!CPN[Donnée],"",0,1)="","","X")</f>
        <v>#REF!</v>
      </c>
      <c r="Q132" s="218" t="e">
        <f>IF(_xlfn.XLOOKUP(Dico2[[#This Row],[Nom du champ]],[1]!DeltaCPN[Donnée],[1]!DeltaCPN[Donnée],"",0,1)="","","X")</f>
        <v>#REF!</v>
      </c>
      <c r="R132" s="218" t="e">
        <f>IF(_xlfn.XLOOKUP(Dico2[[#This Row],[Nom du champ]],[1]!HistoCPN[Donnée],[1]!HistoCPN[Donnée],"",0,1)="","","X")</f>
        <v>#REF!</v>
      </c>
      <c r="S132" s="218" t="e">
        <f>IF(_xlfn.XLOOKUP(Dico2[[#This Row],[Nom du champ]],[1]!CmdinfoPM[Donnée],[1]!CmdinfoPM[Donnée],"",0,1)="","","X")</f>
        <v>#REF!</v>
      </c>
      <c r="T132" s="218" t="e">
        <f>IF(_xlfn.XLOOKUP(Dico2[[#This Row],[Nom du champ]],[1]!ARCmdInfoPM[Donnée],[1]!ARCmdInfoPM[Donnée],"",0,1)="","","X")</f>
        <v>#REF!</v>
      </c>
      <c r="U132" s="218" t="e">
        <f>IF(_xlfn.XLOOKUP(Dico2[[#This Row],[Nom du champ]],[1]!ARMad[Donnée],[1]!ARMad[Donnée],"",0,1)="","","X")</f>
        <v>#REF!</v>
      </c>
      <c r="V132" s="218" t="e">
        <f>IF(_xlfn.XLOOKUP(Dico2[[#This Row],[Nom du champ]],[1]!NotifPrev[Donnée],[1]!NotifPrev[Donnée],"",0,1)="","","X")</f>
        <v>#REF!</v>
      </c>
      <c r="W132" s="218" t="e">
        <f>IF(_xlfn.XLOOKUP(Dico2[[#This Row],[Nom du champ]],[1]!CRInfoSyndic[Donnée],[1]!CRInfoSyndic[Donnée],"",0,1)="","","X")</f>
        <v>#REF!</v>
      </c>
      <c r="X132" s="218" t="e">
        <f>IF(_xlfn.XLOOKUP(Dico2[[#This Row],[Nom du champ]],[1]!Addu[Donnée],[1]!Addu[Donnée],"",0,1)="","","X")</f>
        <v>#REF!</v>
      </c>
      <c r="Y132" s="218" t="e">
        <f>IF(_xlfn.XLOOKUP(Dico2[[#This Row],[Nom du champ]],[1]!CRAddu[Donnée],[1]!CRAddu[Donnée],"",0,1)="","","X")</f>
        <v>#REF!</v>
      </c>
      <c r="Z132" s="218" t="e">
        <f>IF(_xlfn.XLOOKUP(Dico2[[#This Row],[Nom du champ]],[1]!CmdAnn[Donnée],[1]!CmdAnn[Donnée],"",0,1)="","","X")</f>
        <v>#REF!</v>
      </c>
      <c r="AA132" s="218" t="e">
        <f>IF(_xlfn.XLOOKUP(Dico2[[#This Row],[Nom du champ]],[1]!CRAnnu[Donnée],[1]!CRAnnu[Donnée],"",0,1)="","","X")</f>
        <v>#REF!</v>
      </c>
    </row>
    <row r="133" spans="1:27">
      <c r="A133" s="224" t="s">
        <v>335</v>
      </c>
      <c r="B133" s="225" t="s">
        <v>42</v>
      </c>
      <c r="D133" s="218" t="e">
        <f>IF(_xlfn.XLOOKUP(Dico2[[#This Row],[Nom du champ]],[1]!IPE[Donnée],[1]!IPE[Donnée],"",0,1)="","","X")</f>
        <v>#REF!</v>
      </c>
      <c r="E133" s="218" t="e">
        <f>IF(_xlfn.XLOOKUP(Dico2[[#This Row],[Nom du champ]],[1]!CmdPB[Donnée],[1]!CmdPB[Donnée],"",0,1)="","","X")</f>
        <v>#REF!</v>
      </c>
      <c r="F133" s="218" t="e">
        <f>IF(_xlfn.XLOOKUP(Dico2[[#This Row],[Nom du champ]],[1]!ARcmdPB[Donnée],[1]!ARcmdPB[Donnée],"",0,1)="","","X")</f>
        <v>#REF!</v>
      </c>
      <c r="G133" s="218" t="e">
        <f>IF(_xlfn.XLOOKUP(Dico2[[#This Row],[Nom du champ]],[1]!CRcmdPB[Donnée],[1]!CRcmdPB[Donnée],"",0,1)="","","X")</f>
        <v>#REF!</v>
      </c>
      <c r="H133" s="218" t="e">
        <f>IF(_xlfn.XLOOKUP(Dico2[[#This Row],[Nom du champ]],[1]!AnnulationPB[Donnée],[1]!AnnulationPB[Donnée],"",0,1)="","","X")</f>
        <v>#REF!</v>
      </c>
      <c r="I133" s="218" t="e">
        <f>IF(_xlfn.XLOOKUP(Dico2[[#This Row],[Nom du champ]],[1]!ARannulationPB[Donnée],[1]!ARannulationPB[Donnée],"",0,1)="","","X")</f>
        <v>#REF!</v>
      </c>
      <c r="J133" s="218" t="e">
        <f>IF(_xlfn.XLOOKUP(Dico2[[#This Row],[Nom du champ]],[1]!CmdExtU[Donnée],[1]!CmdExtU[Donnée],"",0,1)="","","X")</f>
        <v>#REF!</v>
      </c>
      <c r="K133" s="218" t="e">
        <f>IF(_xlfn.XLOOKUP(Dico2[[#This Row],[Nom du champ]],[1]!ARCmdExtU[Donnée],[1]!ARCmdExtU[Donnée],"",0,1)="","","X")</f>
        <v>#REF!</v>
      </c>
      <c r="L133" s="218" t="e">
        <f>IF(_xlfn.XLOOKUP(Dico2[[#This Row],[Nom du champ]],[1]!CRCmdExtU[Donnée],[1]!CRCmdExtU[Donnée],"",0,1)="","","X")</f>
        <v>#REF!</v>
      </c>
      <c r="M133" s="218" t="e">
        <f>IF(_xlfn.XLOOKUP(Dico2[[#This Row],[Nom du champ]],[1]!CRMad[Donnée],[1]!CRMad[Donnée],"",0,1)="","","X")</f>
        <v>#REF!</v>
      </c>
      <c r="N133" s="218" t="e">
        <f>IF(_xlfn.XLOOKUP(Dico2[[#This Row],[Nom du champ]],[1]!DeltaIPE[Donnée],[1]!DeltaIPE[Donnée],"",0,1)="","","X")</f>
        <v>#REF!</v>
      </c>
      <c r="O133" s="218" t="e">
        <f>IF(_xlfn.XLOOKUP(Dico2[[#This Row],[Nom du champ]],[1]!HistoIPE[Donnée],[1]!HistoIPE[Donnée],"",0,1)="","","X")</f>
        <v>#REF!</v>
      </c>
      <c r="P133" s="218" t="e">
        <f>IF(_xlfn.XLOOKUP(Dico2[[#This Row],[Nom du champ]],[1]!CPN[Donnée],[1]!CPN[Donnée],"",0,1)="","","X")</f>
        <v>#REF!</v>
      </c>
      <c r="Q133" s="218" t="e">
        <f>IF(_xlfn.XLOOKUP(Dico2[[#This Row],[Nom du champ]],[1]!DeltaCPN[Donnée],[1]!DeltaCPN[Donnée],"",0,1)="","","X")</f>
        <v>#REF!</v>
      </c>
      <c r="R133" s="218" t="e">
        <f>IF(_xlfn.XLOOKUP(Dico2[[#This Row],[Nom du champ]],[1]!HistoCPN[Donnée],[1]!HistoCPN[Donnée],"",0,1)="","","X")</f>
        <v>#REF!</v>
      </c>
      <c r="S133" s="218" t="e">
        <f>IF(_xlfn.XLOOKUP(Dico2[[#This Row],[Nom du champ]],[1]!CmdinfoPM[Donnée],[1]!CmdinfoPM[Donnée],"",0,1)="","","X")</f>
        <v>#REF!</v>
      </c>
      <c r="T133" s="218" t="e">
        <f>IF(_xlfn.XLOOKUP(Dico2[[#This Row],[Nom du champ]],[1]!ARCmdInfoPM[Donnée],[1]!ARCmdInfoPM[Donnée],"",0,1)="","","X")</f>
        <v>#REF!</v>
      </c>
      <c r="U133" s="218" t="e">
        <f>IF(_xlfn.XLOOKUP(Dico2[[#This Row],[Nom du champ]],[1]!ARMad[Donnée],[1]!ARMad[Donnée],"",0,1)="","","X")</f>
        <v>#REF!</v>
      </c>
      <c r="V133" s="218" t="e">
        <f>IF(_xlfn.XLOOKUP(Dico2[[#This Row],[Nom du champ]],[1]!NotifPrev[Donnée],[1]!NotifPrev[Donnée],"",0,1)="","","X")</f>
        <v>#REF!</v>
      </c>
      <c r="W133" s="218" t="e">
        <f>IF(_xlfn.XLOOKUP(Dico2[[#This Row],[Nom du champ]],[1]!CRInfoSyndic[Donnée],[1]!CRInfoSyndic[Donnée],"",0,1)="","","X")</f>
        <v>#REF!</v>
      </c>
      <c r="X133" s="218" t="e">
        <f>IF(_xlfn.XLOOKUP(Dico2[[#This Row],[Nom du champ]],[1]!Addu[Donnée],[1]!Addu[Donnée],"",0,1)="","","X")</f>
        <v>#REF!</v>
      </c>
      <c r="Y133" s="218" t="e">
        <f>IF(_xlfn.XLOOKUP(Dico2[[#This Row],[Nom du champ]],[1]!CRAddu[Donnée],[1]!CRAddu[Donnée],"",0,1)="","","X")</f>
        <v>#REF!</v>
      </c>
      <c r="Z133" s="218" t="e">
        <f>IF(_xlfn.XLOOKUP(Dico2[[#This Row],[Nom du champ]],[1]!CmdAnn[Donnée],[1]!CmdAnn[Donnée],"",0,1)="","","X")</f>
        <v>#REF!</v>
      </c>
      <c r="AA133" s="218" t="e">
        <f>IF(_xlfn.XLOOKUP(Dico2[[#This Row],[Nom du champ]],[1]!CRAnnu[Donnée],[1]!CRAnnu[Donnée],"",0,1)="","","X")</f>
        <v>#REF!</v>
      </c>
    </row>
    <row r="134" spans="1:27" ht="13.2">
      <c r="A134" s="238" t="s">
        <v>600</v>
      </c>
      <c r="B134" s="230" t="s">
        <v>574</v>
      </c>
      <c r="D134" s="218" t="e">
        <f>IF(_xlfn.XLOOKUP(Dico2[[#This Row],[Nom du champ]],[1]!IPE[Donnée],[1]!IPE[Donnée],"",0,1)="","","X")</f>
        <v>#REF!</v>
      </c>
      <c r="E134" s="218" t="e">
        <f>IF(_xlfn.XLOOKUP(Dico2[[#This Row],[Nom du champ]],[1]!CmdPB[Donnée],[1]!CmdPB[Donnée],"",0,1)="","","X")</f>
        <v>#REF!</v>
      </c>
      <c r="F134" s="218" t="e">
        <f>IF(_xlfn.XLOOKUP(Dico2[[#This Row],[Nom du champ]],[1]!ARcmdPB[Donnée],[1]!ARcmdPB[Donnée],"",0,1)="","","X")</f>
        <v>#REF!</v>
      </c>
      <c r="G134" s="218" t="e">
        <f>IF(_xlfn.XLOOKUP(Dico2[[#This Row],[Nom du champ]],[1]!CRcmdPB[Donnée],[1]!CRcmdPB[Donnée],"",0,1)="","","X")</f>
        <v>#REF!</v>
      </c>
      <c r="H134" s="218" t="e">
        <f>IF(_xlfn.XLOOKUP(Dico2[[#This Row],[Nom du champ]],[1]!AnnulationPB[Donnée],[1]!AnnulationPB[Donnée],"",0,1)="","","X")</f>
        <v>#REF!</v>
      </c>
      <c r="I134" s="218" t="e">
        <f>IF(_xlfn.XLOOKUP(Dico2[[#This Row],[Nom du champ]],[1]!ARannulationPB[Donnée],[1]!ARannulationPB[Donnée],"",0,1)="","","X")</f>
        <v>#REF!</v>
      </c>
      <c r="J134" s="218" t="e">
        <f>IF(_xlfn.XLOOKUP(Dico2[[#This Row],[Nom du champ]],[1]!CmdExtU[Donnée],[1]!CmdExtU[Donnée],"",0,1)="","","X")</f>
        <v>#REF!</v>
      </c>
      <c r="K134" s="218" t="e">
        <f>IF(_xlfn.XLOOKUP(Dico2[[#This Row],[Nom du champ]],[1]!ARCmdExtU[Donnée],[1]!ARCmdExtU[Donnée],"",0,1)="","","X")</f>
        <v>#REF!</v>
      </c>
      <c r="L134" s="218" t="e">
        <f>IF(_xlfn.XLOOKUP(Dico2[[#This Row],[Nom du champ]],[1]!CRCmdExtU[Donnée],[1]!CRCmdExtU[Donnée],"",0,1)="","","X")</f>
        <v>#REF!</v>
      </c>
      <c r="M134" s="218" t="e">
        <f>IF(_xlfn.XLOOKUP(Dico2[[#This Row],[Nom du champ]],[1]!CRMad[Donnée],[1]!CRMad[Donnée],"",0,1)="","","X")</f>
        <v>#REF!</v>
      </c>
      <c r="N134" s="218" t="e">
        <f>IF(_xlfn.XLOOKUP(Dico2[[#This Row],[Nom du champ]],[1]!DeltaIPE[Donnée],[1]!DeltaIPE[Donnée],"",0,1)="","","X")</f>
        <v>#REF!</v>
      </c>
      <c r="O134" s="218" t="e">
        <f>IF(_xlfn.XLOOKUP(Dico2[[#This Row],[Nom du champ]],[1]!HistoIPE[Donnée],[1]!HistoIPE[Donnée],"",0,1)="","","X")</f>
        <v>#REF!</v>
      </c>
      <c r="P134" s="218" t="e">
        <f>IF(_xlfn.XLOOKUP(Dico2[[#This Row],[Nom du champ]],[1]!CPN[Donnée],[1]!CPN[Donnée],"",0,1)="","","X")</f>
        <v>#REF!</v>
      </c>
      <c r="Q134" s="218" t="e">
        <f>IF(_xlfn.XLOOKUP(Dico2[[#This Row],[Nom du champ]],[1]!DeltaCPN[Donnée],[1]!DeltaCPN[Donnée],"",0,1)="","","X")</f>
        <v>#REF!</v>
      </c>
      <c r="R134" s="218" t="e">
        <f>IF(_xlfn.XLOOKUP(Dico2[[#This Row],[Nom du champ]],[1]!HistoCPN[Donnée],[1]!HistoCPN[Donnée],"",0,1)="","","X")</f>
        <v>#REF!</v>
      </c>
      <c r="S134" s="218" t="e">
        <f>IF(_xlfn.XLOOKUP(Dico2[[#This Row],[Nom du champ]],[1]!CmdinfoPM[Donnée],[1]!CmdinfoPM[Donnée],"",0,1)="","","X")</f>
        <v>#REF!</v>
      </c>
      <c r="T134" s="218" t="e">
        <f>IF(_xlfn.XLOOKUP(Dico2[[#This Row],[Nom du champ]],[1]!ARCmdInfoPM[Donnée],[1]!ARCmdInfoPM[Donnée],"",0,1)="","","X")</f>
        <v>#REF!</v>
      </c>
      <c r="U134" s="218" t="e">
        <f>IF(_xlfn.XLOOKUP(Dico2[[#This Row],[Nom du champ]],[1]!ARMad[Donnée],[1]!ARMad[Donnée],"",0,1)="","","X")</f>
        <v>#REF!</v>
      </c>
      <c r="V134" s="218" t="e">
        <f>IF(_xlfn.XLOOKUP(Dico2[[#This Row],[Nom du champ]],[1]!NotifPrev[Donnée],[1]!NotifPrev[Donnée],"",0,1)="","","X")</f>
        <v>#REF!</v>
      </c>
      <c r="W134" s="218" t="e">
        <f>IF(_xlfn.XLOOKUP(Dico2[[#This Row],[Nom du champ]],[1]!CRInfoSyndic[Donnée],[1]!CRInfoSyndic[Donnée],"",0,1)="","","X")</f>
        <v>#REF!</v>
      </c>
      <c r="X134" s="218" t="e">
        <f>IF(_xlfn.XLOOKUP(Dico2[[#This Row],[Nom du champ]],[1]!Addu[Donnée],[1]!Addu[Donnée],"",0,1)="","","X")</f>
        <v>#REF!</v>
      </c>
      <c r="Y134" s="218" t="e">
        <f>IF(_xlfn.XLOOKUP(Dico2[[#This Row],[Nom du champ]],[1]!CRAddu[Donnée],[1]!CRAddu[Donnée],"",0,1)="","","X")</f>
        <v>#REF!</v>
      </c>
      <c r="Z134" s="218" t="e">
        <f>IF(_xlfn.XLOOKUP(Dico2[[#This Row],[Nom du champ]],[1]!CmdAnn[Donnée],[1]!CmdAnn[Donnée],"",0,1)="","","X")</f>
        <v>#REF!</v>
      </c>
      <c r="AA134" s="218" t="e">
        <f>IF(_xlfn.XLOOKUP(Dico2[[#This Row],[Nom du champ]],[1]!CRAnnu[Donnée],[1]!CRAnnu[Donnée],"",0,1)="","","X")</f>
        <v>#REF!</v>
      </c>
    </row>
    <row r="135" spans="1:27">
      <c r="A135" s="274" t="s">
        <v>769</v>
      </c>
      <c r="B135" s="275" t="s">
        <v>784</v>
      </c>
      <c r="D135" s="218" t="e">
        <f>IF(_xlfn.XLOOKUP(Dico2[[#This Row],[Nom du champ]],[1]!IPE[Donnée],[1]!IPE[Donnée],"",0,1)="","","X")</f>
        <v>#REF!</v>
      </c>
      <c r="E135" s="218" t="e">
        <f>IF(_xlfn.XLOOKUP(Dico2[[#This Row],[Nom du champ]],[1]!CmdPB[Donnée],[1]!CmdPB[Donnée],"",0,1)="","","X")</f>
        <v>#REF!</v>
      </c>
      <c r="F135" s="218" t="e">
        <f>IF(_xlfn.XLOOKUP(Dico2[[#This Row],[Nom du champ]],[1]!ARcmdPB[Donnée],[1]!ARcmdPB[Donnée],"",0,1)="","","X")</f>
        <v>#REF!</v>
      </c>
      <c r="G135" s="218" t="e">
        <f>IF(_xlfn.XLOOKUP(Dico2[[#This Row],[Nom du champ]],[1]!CRcmdPB[Donnée],[1]!CRcmdPB[Donnée],"",0,1)="","","X")</f>
        <v>#REF!</v>
      </c>
      <c r="H135" s="218" t="e">
        <f>IF(_xlfn.XLOOKUP(Dico2[[#This Row],[Nom du champ]],[1]!AnnulationPB[Donnée],[1]!AnnulationPB[Donnée],"",0,1)="","","X")</f>
        <v>#REF!</v>
      </c>
      <c r="I135" s="218" t="e">
        <f>IF(_xlfn.XLOOKUP(Dico2[[#This Row],[Nom du champ]],[1]!ARannulationPB[Donnée],[1]!ARannulationPB[Donnée],"",0,1)="","","X")</f>
        <v>#REF!</v>
      </c>
      <c r="J135" s="218" t="e">
        <f>IF(_xlfn.XLOOKUP(Dico2[[#This Row],[Nom du champ]],[1]!CmdExtU[Donnée],[1]!CmdExtU[Donnée],"",0,1)="","","X")</f>
        <v>#REF!</v>
      </c>
      <c r="K135" s="218" t="e">
        <f>IF(_xlfn.XLOOKUP(Dico2[[#This Row],[Nom du champ]],[1]!ARCmdExtU[Donnée],[1]!ARCmdExtU[Donnée],"",0,1)="","","X")</f>
        <v>#REF!</v>
      </c>
      <c r="L135" s="218" t="e">
        <f>IF(_xlfn.XLOOKUP(Dico2[[#This Row],[Nom du champ]],[1]!CRCmdExtU[Donnée],[1]!CRCmdExtU[Donnée],"",0,1)="","","X")</f>
        <v>#REF!</v>
      </c>
      <c r="M135" s="218" t="e">
        <f>IF(_xlfn.XLOOKUP(Dico2[[#This Row],[Nom du champ]],[1]!CRMad[Donnée],[1]!CRMad[Donnée],"",0,1)="","","X")</f>
        <v>#REF!</v>
      </c>
      <c r="N135" s="218" t="e">
        <f>IF(_xlfn.XLOOKUP(Dico2[[#This Row],[Nom du champ]],[1]!DeltaIPE[Donnée],[1]!DeltaIPE[Donnée],"",0,1)="","","X")</f>
        <v>#REF!</v>
      </c>
      <c r="O135" s="218" t="e">
        <f>IF(_xlfn.XLOOKUP(Dico2[[#This Row],[Nom du champ]],[1]!HistoIPE[Donnée],[1]!HistoIPE[Donnée],"",0,1)="","","X")</f>
        <v>#REF!</v>
      </c>
      <c r="P135" s="218" t="e">
        <f>IF(_xlfn.XLOOKUP(Dico2[[#This Row],[Nom du champ]],[1]!CPN[Donnée],[1]!CPN[Donnée],"",0,1)="","","X")</f>
        <v>#REF!</v>
      </c>
      <c r="Q135" s="218" t="e">
        <f>IF(_xlfn.XLOOKUP(Dico2[[#This Row],[Nom du champ]],[1]!DeltaCPN[Donnée],[1]!DeltaCPN[Donnée],"",0,1)="","","X")</f>
        <v>#REF!</v>
      </c>
      <c r="R135" s="218" t="e">
        <f>IF(_xlfn.XLOOKUP(Dico2[[#This Row],[Nom du champ]],[1]!HistoCPN[Donnée],[1]!HistoCPN[Donnée],"",0,1)="","","X")</f>
        <v>#REF!</v>
      </c>
      <c r="S135" s="218" t="e">
        <f>IF(_xlfn.XLOOKUP(Dico2[[#This Row],[Nom du champ]],[1]!CmdinfoPM[Donnée],[1]!CmdinfoPM[Donnée],"",0,1)="","","X")</f>
        <v>#REF!</v>
      </c>
      <c r="T135" s="218" t="e">
        <f>IF(_xlfn.XLOOKUP(Dico2[[#This Row],[Nom du champ]],[1]!ARCmdInfoPM[Donnée],[1]!ARCmdInfoPM[Donnée],"",0,1)="","","X")</f>
        <v>#REF!</v>
      </c>
      <c r="U135" s="218" t="e">
        <f>IF(_xlfn.XLOOKUP(Dico2[[#This Row],[Nom du champ]],[1]!ARMad[Donnée],[1]!ARMad[Donnée],"",0,1)="","","X")</f>
        <v>#REF!</v>
      </c>
      <c r="V135" s="218" t="e">
        <f>IF(_xlfn.XLOOKUP(Dico2[[#This Row],[Nom du champ]],[1]!NotifPrev[Donnée],[1]!NotifPrev[Donnée],"",0,1)="","","X")</f>
        <v>#REF!</v>
      </c>
      <c r="W135" s="218" t="e">
        <f>IF(_xlfn.XLOOKUP(Dico2[[#This Row],[Nom du champ]],[1]!CRInfoSyndic[Donnée],[1]!CRInfoSyndic[Donnée],"",0,1)="","","X")</f>
        <v>#REF!</v>
      </c>
      <c r="X135" s="218" t="e">
        <f>IF(_xlfn.XLOOKUP(Dico2[[#This Row],[Nom du champ]],[1]!Addu[Donnée],[1]!Addu[Donnée],"",0,1)="","","X")</f>
        <v>#REF!</v>
      </c>
      <c r="Y135" s="218" t="e">
        <f>IF(_xlfn.XLOOKUP(Dico2[[#This Row],[Nom du champ]],[1]!CRAddu[Donnée],[1]!CRAddu[Donnée],"",0,1)="","","X")</f>
        <v>#REF!</v>
      </c>
      <c r="Z135" s="218" t="e">
        <f>IF(_xlfn.XLOOKUP(Dico2[[#This Row],[Nom du champ]],[1]!CmdAnn[Donnée],[1]!CmdAnn[Donnée],"",0,1)="","","X")</f>
        <v>#REF!</v>
      </c>
      <c r="AA135" s="218" t="e">
        <f>IF(_xlfn.XLOOKUP(Dico2[[#This Row],[Nom du champ]],[1]!CRAnnu[Donnée],[1]!CRAnnu[Donnée],"",0,1)="","","X")</f>
        <v>#REF!</v>
      </c>
    </row>
    <row r="136" spans="1:27">
      <c r="A136" s="211" t="s">
        <v>588</v>
      </c>
      <c r="B136" s="210" t="s">
        <v>637</v>
      </c>
      <c r="D136" s="218" t="e">
        <f>IF(_xlfn.XLOOKUP(Dico2[[#This Row],[Nom du champ]],[1]!IPE[Donnée],[1]!IPE[Donnée],"",0,1)="","","X")</f>
        <v>#REF!</v>
      </c>
      <c r="E136" s="218" t="e">
        <f>IF(_xlfn.XLOOKUP(Dico2[[#This Row],[Nom du champ]],[1]!CmdPB[Donnée],[1]!CmdPB[Donnée],"",0,1)="","","X")</f>
        <v>#REF!</v>
      </c>
      <c r="F136" s="218" t="e">
        <f>IF(_xlfn.XLOOKUP(Dico2[[#This Row],[Nom du champ]],[1]!ARcmdPB[Donnée],[1]!ARcmdPB[Donnée],"",0,1)="","","X")</f>
        <v>#REF!</v>
      </c>
      <c r="G136" s="218" t="e">
        <f>IF(_xlfn.XLOOKUP(Dico2[[#This Row],[Nom du champ]],[1]!CRcmdPB[Donnée],[1]!CRcmdPB[Donnée],"",0,1)="","","X")</f>
        <v>#REF!</v>
      </c>
      <c r="H136" s="218" t="e">
        <f>IF(_xlfn.XLOOKUP(Dico2[[#This Row],[Nom du champ]],[1]!AnnulationPB[Donnée],[1]!AnnulationPB[Donnée],"",0,1)="","","X")</f>
        <v>#REF!</v>
      </c>
      <c r="I136" s="218" t="e">
        <f>IF(_xlfn.XLOOKUP(Dico2[[#This Row],[Nom du champ]],[1]!ARannulationPB[Donnée],[1]!ARannulationPB[Donnée],"",0,1)="","","X")</f>
        <v>#REF!</v>
      </c>
      <c r="J136" s="218" t="e">
        <f>IF(_xlfn.XLOOKUP(Dico2[[#This Row],[Nom du champ]],[1]!CmdExtU[Donnée],[1]!CmdExtU[Donnée],"",0,1)="","","X")</f>
        <v>#REF!</v>
      </c>
      <c r="K136" s="218" t="e">
        <f>IF(_xlfn.XLOOKUP(Dico2[[#This Row],[Nom du champ]],[1]!ARCmdExtU[Donnée],[1]!ARCmdExtU[Donnée],"",0,1)="","","X")</f>
        <v>#REF!</v>
      </c>
      <c r="L136" s="218" t="e">
        <f>IF(_xlfn.XLOOKUP(Dico2[[#This Row],[Nom du champ]],[1]!CRCmdExtU[Donnée],[1]!CRCmdExtU[Donnée],"",0,1)="","","X")</f>
        <v>#REF!</v>
      </c>
      <c r="M136" s="218" t="e">
        <f>IF(_xlfn.XLOOKUP(Dico2[[#This Row],[Nom du champ]],[1]!CRMad[Donnée],[1]!CRMad[Donnée],"",0,1)="","","X")</f>
        <v>#REF!</v>
      </c>
      <c r="N136" s="218" t="e">
        <f>IF(_xlfn.XLOOKUP(Dico2[[#This Row],[Nom du champ]],[1]!DeltaIPE[Donnée],[1]!DeltaIPE[Donnée],"",0,1)="","","X")</f>
        <v>#REF!</v>
      </c>
      <c r="O136" s="218" t="e">
        <f>IF(_xlfn.XLOOKUP(Dico2[[#This Row],[Nom du champ]],[1]!HistoIPE[Donnée],[1]!HistoIPE[Donnée],"",0,1)="","","X")</f>
        <v>#REF!</v>
      </c>
      <c r="P136" s="218" t="e">
        <f>IF(_xlfn.XLOOKUP(Dico2[[#This Row],[Nom du champ]],[1]!CPN[Donnée],[1]!CPN[Donnée],"",0,1)="","","X")</f>
        <v>#REF!</v>
      </c>
      <c r="Q136" s="218" t="e">
        <f>IF(_xlfn.XLOOKUP(Dico2[[#This Row],[Nom du champ]],[1]!DeltaCPN[Donnée],[1]!DeltaCPN[Donnée],"",0,1)="","","X")</f>
        <v>#REF!</v>
      </c>
      <c r="R136" s="218" t="e">
        <f>IF(_xlfn.XLOOKUP(Dico2[[#This Row],[Nom du champ]],[1]!HistoCPN[Donnée],[1]!HistoCPN[Donnée],"",0,1)="","","X")</f>
        <v>#REF!</v>
      </c>
      <c r="S136" s="218" t="e">
        <f>IF(_xlfn.XLOOKUP(Dico2[[#This Row],[Nom du champ]],[1]!CmdinfoPM[Donnée],[1]!CmdinfoPM[Donnée],"",0,1)="","","X")</f>
        <v>#REF!</v>
      </c>
      <c r="T136" s="218" t="e">
        <f>IF(_xlfn.XLOOKUP(Dico2[[#This Row],[Nom du champ]],[1]!ARCmdInfoPM[Donnée],[1]!ARCmdInfoPM[Donnée],"",0,1)="","","X")</f>
        <v>#REF!</v>
      </c>
      <c r="U136" s="218" t="e">
        <f>IF(_xlfn.XLOOKUP(Dico2[[#This Row],[Nom du champ]],[1]!ARMad[Donnée],[1]!ARMad[Donnée],"",0,1)="","","X")</f>
        <v>#REF!</v>
      </c>
      <c r="V136" s="218" t="e">
        <f>IF(_xlfn.XLOOKUP(Dico2[[#This Row],[Nom du champ]],[1]!NotifPrev[Donnée],[1]!NotifPrev[Donnée],"",0,1)="","","X")</f>
        <v>#REF!</v>
      </c>
      <c r="W136" s="218" t="e">
        <f>IF(_xlfn.XLOOKUP(Dico2[[#This Row],[Nom du champ]],[1]!CRInfoSyndic[Donnée],[1]!CRInfoSyndic[Donnée],"",0,1)="","","X")</f>
        <v>#REF!</v>
      </c>
      <c r="X136" s="218" t="e">
        <f>IF(_xlfn.XLOOKUP(Dico2[[#This Row],[Nom du champ]],[1]!Addu[Donnée],[1]!Addu[Donnée],"",0,1)="","","X")</f>
        <v>#REF!</v>
      </c>
      <c r="Y136" s="218" t="e">
        <f>IF(_xlfn.XLOOKUP(Dico2[[#This Row],[Nom du champ]],[1]!CRAddu[Donnée],[1]!CRAddu[Donnée],"",0,1)="","","X")</f>
        <v>#REF!</v>
      </c>
      <c r="Z136" s="218" t="e">
        <f>IF(_xlfn.XLOOKUP(Dico2[[#This Row],[Nom du champ]],[1]!CmdAnn[Donnée],[1]!CmdAnn[Donnée],"",0,1)="","","X")</f>
        <v>#REF!</v>
      </c>
      <c r="AA136" s="218" t="e">
        <f>IF(_xlfn.XLOOKUP(Dico2[[#This Row],[Nom du champ]],[1]!CRAnnu[Donnée],[1]!CRAnnu[Donnée],"",0,1)="","","X")</f>
        <v>#REF!</v>
      </c>
    </row>
    <row r="137" spans="1:27">
      <c r="A137" s="211" t="s">
        <v>277</v>
      </c>
      <c r="B137" s="211" t="s">
        <v>278</v>
      </c>
      <c r="D137" s="218" t="e">
        <f>IF(_xlfn.XLOOKUP(Dico2[[#This Row],[Nom du champ]],[1]!IPE[Donnée],[1]!IPE[Donnée],"",0,1)="","","X")</f>
        <v>#REF!</v>
      </c>
      <c r="E137" s="218" t="e">
        <f>IF(_xlfn.XLOOKUP(Dico2[[#This Row],[Nom du champ]],[1]!CmdPB[Donnée],[1]!CmdPB[Donnée],"",0,1)="","","X")</f>
        <v>#REF!</v>
      </c>
      <c r="F137" s="218" t="e">
        <f>IF(_xlfn.XLOOKUP(Dico2[[#This Row],[Nom du champ]],[1]!ARcmdPB[Donnée],[1]!ARcmdPB[Donnée],"",0,1)="","","X")</f>
        <v>#REF!</v>
      </c>
      <c r="G137" s="218" t="e">
        <f>IF(_xlfn.XLOOKUP(Dico2[[#This Row],[Nom du champ]],[1]!CRcmdPB[Donnée],[1]!CRcmdPB[Donnée],"",0,1)="","","X")</f>
        <v>#REF!</v>
      </c>
      <c r="H137" s="218" t="e">
        <f>IF(_xlfn.XLOOKUP(Dico2[[#This Row],[Nom du champ]],[1]!AnnulationPB[Donnée],[1]!AnnulationPB[Donnée],"",0,1)="","","X")</f>
        <v>#REF!</v>
      </c>
      <c r="I137" s="218" t="e">
        <f>IF(_xlfn.XLOOKUP(Dico2[[#This Row],[Nom du champ]],[1]!ARannulationPB[Donnée],[1]!ARannulationPB[Donnée],"",0,1)="","","X")</f>
        <v>#REF!</v>
      </c>
      <c r="J137" s="218" t="e">
        <f>IF(_xlfn.XLOOKUP(Dico2[[#This Row],[Nom du champ]],[1]!CmdExtU[Donnée],[1]!CmdExtU[Donnée],"",0,1)="","","X")</f>
        <v>#REF!</v>
      </c>
      <c r="K137" s="218" t="e">
        <f>IF(_xlfn.XLOOKUP(Dico2[[#This Row],[Nom du champ]],[1]!ARCmdExtU[Donnée],[1]!ARCmdExtU[Donnée],"",0,1)="","","X")</f>
        <v>#REF!</v>
      </c>
      <c r="L137" s="218" t="e">
        <f>IF(_xlfn.XLOOKUP(Dico2[[#This Row],[Nom du champ]],[1]!CRCmdExtU[Donnée],[1]!CRCmdExtU[Donnée],"",0,1)="","","X")</f>
        <v>#REF!</v>
      </c>
      <c r="M137" s="218" t="e">
        <f>IF(_xlfn.XLOOKUP(Dico2[[#This Row],[Nom du champ]],[1]!CRMad[Donnée],[1]!CRMad[Donnée],"",0,1)="","","X")</f>
        <v>#REF!</v>
      </c>
      <c r="N137" s="218" t="e">
        <f>IF(_xlfn.XLOOKUP(Dico2[[#This Row],[Nom du champ]],[1]!DeltaIPE[Donnée],[1]!DeltaIPE[Donnée],"",0,1)="","","X")</f>
        <v>#REF!</v>
      </c>
      <c r="O137" s="218" t="e">
        <f>IF(_xlfn.XLOOKUP(Dico2[[#This Row],[Nom du champ]],[1]!HistoIPE[Donnée],[1]!HistoIPE[Donnée],"",0,1)="","","X")</f>
        <v>#REF!</v>
      </c>
      <c r="P137" s="218" t="e">
        <f>IF(_xlfn.XLOOKUP(Dico2[[#This Row],[Nom du champ]],[1]!CPN[Donnée],[1]!CPN[Donnée],"",0,1)="","","X")</f>
        <v>#REF!</v>
      </c>
      <c r="Q137" s="218" t="e">
        <f>IF(_xlfn.XLOOKUP(Dico2[[#This Row],[Nom du champ]],[1]!DeltaCPN[Donnée],[1]!DeltaCPN[Donnée],"",0,1)="","","X")</f>
        <v>#REF!</v>
      </c>
      <c r="R137" s="218" t="e">
        <f>IF(_xlfn.XLOOKUP(Dico2[[#This Row],[Nom du champ]],[1]!HistoCPN[Donnée],[1]!HistoCPN[Donnée],"",0,1)="","","X")</f>
        <v>#REF!</v>
      </c>
      <c r="S137" s="218" t="e">
        <f>IF(_xlfn.XLOOKUP(Dico2[[#This Row],[Nom du champ]],[1]!CmdinfoPM[Donnée],[1]!CmdinfoPM[Donnée],"",0,1)="","","X")</f>
        <v>#REF!</v>
      </c>
      <c r="T137" s="218" t="e">
        <f>IF(_xlfn.XLOOKUP(Dico2[[#This Row],[Nom du champ]],[1]!ARCmdInfoPM[Donnée],[1]!ARCmdInfoPM[Donnée],"",0,1)="","","X")</f>
        <v>#REF!</v>
      </c>
      <c r="U137" s="218" t="e">
        <f>IF(_xlfn.XLOOKUP(Dico2[[#This Row],[Nom du champ]],[1]!ARMad[Donnée],[1]!ARMad[Donnée],"",0,1)="","","X")</f>
        <v>#REF!</v>
      </c>
      <c r="V137" s="218" t="e">
        <f>IF(_xlfn.XLOOKUP(Dico2[[#This Row],[Nom du champ]],[1]!NotifPrev[Donnée],[1]!NotifPrev[Donnée],"",0,1)="","","X")</f>
        <v>#REF!</v>
      </c>
      <c r="W137" s="218" t="e">
        <f>IF(_xlfn.XLOOKUP(Dico2[[#This Row],[Nom du champ]],[1]!CRInfoSyndic[Donnée],[1]!CRInfoSyndic[Donnée],"",0,1)="","","X")</f>
        <v>#REF!</v>
      </c>
      <c r="X137" s="218" t="e">
        <f>IF(_xlfn.XLOOKUP(Dico2[[#This Row],[Nom du champ]],[1]!Addu[Donnée],[1]!Addu[Donnée],"",0,1)="","","X")</f>
        <v>#REF!</v>
      </c>
      <c r="Y137" s="218" t="e">
        <f>IF(_xlfn.XLOOKUP(Dico2[[#This Row],[Nom du champ]],[1]!CRAddu[Donnée],[1]!CRAddu[Donnée],"",0,1)="","","X")</f>
        <v>#REF!</v>
      </c>
      <c r="Z137" s="218" t="e">
        <f>IF(_xlfn.XLOOKUP(Dico2[[#This Row],[Nom du champ]],[1]!CmdAnn[Donnée],[1]!CmdAnn[Donnée],"",0,1)="","","X")</f>
        <v>#REF!</v>
      </c>
      <c r="AA137" s="218" t="e">
        <f>IF(_xlfn.XLOOKUP(Dico2[[#This Row],[Nom du champ]],[1]!CRAnnu[Donnée],[1]!CRAnnu[Donnée],"",0,1)="","","X")</f>
        <v>#REF!</v>
      </c>
    </row>
    <row r="138" spans="1:27">
      <c r="A138" s="211" t="s">
        <v>313</v>
      </c>
      <c r="B138" s="231" t="s">
        <v>278</v>
      </c>
      <c r="D138" s="218" t="e">
        <f>IF(_xlfn.XLOOKUP(Dico2[[#This Row],[Nom du champ]],[1]!IPE[Donnée],[1]!IPE[Donnée],"",0,1)="","","X")</f>
        <v>#REF!</v>
      </c>
      <c r="E138" s="218" t="e">
        <f>IF(_xlfn.XLOOKUP(Dico2[[#This Row],[Nom du champ]],[1]!CmdPB[Donnée],[1]!CmdPB[Donnée],"",0,1)="","","X")</f>
        <v>#REF!</v>
      </c>
      <c r="F138" s="218" t="e">
        <f>IF(_xlfn.XLOOKUP(Dico2[[#This Row],[Nom du champ]],[1]!ARcmdPB[Donnée],[1]!ARcmdPB[Donnée],"",0,1)="","","X")</f>
        <v>#REF!</v>
      </c>
      <c r="G138" s="218" t="e">
        <f>IF(_xlfn.XLOOKUP(Dico2[[#This Row],[Nom du champ]],[1]!CRcmdPB[Donnée],[1]!CRcmdPB[Donnée],"",0,1)="","","X")</f>
        <v>#REF!</v>
      </c>
      <c r="H138" s="218" t="e">
        <f>IF(_xlfn.XLOOKUP(Dico2[[#This Row],[Nom du champ]],[1]!AnnulationPB[Donnée],[1]!AnnulationPB[Donnée],"",0,1)="","","X")</f>
        <v>#REF!</v>
      </c>
      <c r="I138" s="218" t="e">
        <f>IF(_xlfn.XLOOKUP(Dico2[[#This Row],[Nom du champ]],[1]!ARannulationPB[Donnée],[1]!ARannulationPB[Donnée],"",0,1)="","","X")</f>
        <v>#REF!</v>
      </c>
      <c r="J138" s="218" t="e">
        <f>IF(_xlfn.XLOOKUP(Dico2[[#This Row],[Nom du champ]],[1]!CmdExtU[Donnée],[1]!CmdExtU[Donnée],"",0,1)="","","X")</f>
        <v>#REF!</v>
      </c>
      <c r="K138" s="218" t="e">
        <f>IF(_xlfn.XLOOKUP(Dico2[[#This Row],[Nom du champ]],[1]!ARCmdExtU[Donnée],[1]!ARCmdExtU[Donnée],"",0,1)="","","X")</f>
        <v>#REF!</v>
      </c>
      <c r="L138" s="218" t="e">
        <f>IF(_xlfn.XLOOKUP(Dico2[[#This Row],[Nom du champ]],[1]!CRCmdExtU[Donnée],[1]!CRCmdExtU[Donnée],"",0,1)="","","X")</f>
        <v>#REF!</v>
      </c>
      <c r="M138" s="218" t="e">
        <f>IF(_xlfn.XLOOKUP(Dico2[[#This Row],[Nom du champ]],[1]!CRMad[Donnée],[1]!CRMad[Donnée],"",0,1)="","","X")</f>
        <v>#REF!</v>
      </c>
      <c r="N138" s="218" t="e">
        <f>IF(_xlfn.XLOOKUP(Dico2[[#This Row],[Nom du champ]],[1]!DeltaIPE[Donnée],[1]!DeltaIPE[Donnée],"",0,1)="","","X")</f>
        <v>#REF!</v>
      </c>
      <c r="O138" s="218" t="e">
        <f>IF(_xlfn.XLOOKUP(Dico2[[#This Row],[Nom du champ]],[1]!HistoIPE[Donnée],[1]!HistoIPE[Donnée],"",0,1)="","","X")</f>
        <v>#REF!</v>
      </c>
      <c r="P138" s="218" t="e">
        <f>IF(_xlfn.XLOOKUP(Dico2[[#This Row],[Nom du champ]],[1]!CPN[Donnée],[1]!CPN[Donnée],"",0,1)="","","X")</f>
        <v>#REF!</v>
      </c>
      <c r="Q138" s="218" t="e">
        <f>IF(_xlfn.XLOOKUP(Dico2[[#This Row],[Nom du champ]],[1]!DeltaCPN[Donnée],[1]!DeltaCPN[Donnée],"",0,1)="","","X")</f>
        <v>#REF!</v>
      </c>
      <c r="R138" s="218" t="e">
        <f>IF(_xlfn.XLOOKUP(Dico2[[#This Row],[Nom du champ]],[1]!HistoCPN[Donnée],[1]!HistoCPN[Donnée],"",0,1)="","","X")</f>
        <v>#REF!</v>
      </c>
      <c r="S138" s="218" t="e">
        <f>IF(_xlfn.XLOOKUP(Dico2[[#This Row],[Nom du champ]],[1]!CmdinfoPM[Donnée],[1]!CmdinfoPM[Donnée],"",0,1)="","","X")</f>
        <v>#REF!</v>
      </c>
      <c r="T138" s="218" t="e">
        <f>IF(_xlfn.XLOOKUP(Dico2[[#This Row],[Nom du champ]],[1]!ARCmdInfoPM[Donnée],[1]!ARCmdInfoPM[Donnée],"",0,1)="","","X")</f>
        <v>#REF!</v>
      </c>
      <c r="U138" s="218" t="e">
        <f>IF(_xlfn.XLOOKUP(Dico2[[#This Row],[Nom du champ]],[1]!ARMad[Donnée],[1]!ARMad[Donnée],"",0,1)="","","X")</f>
        <v>#REF!</v>
      </c>
      <c r="V138" s="218" t="e">
        <f>IF(_xlfn.XLOOKUP(Dico2[[#This Row],[Nom du champ]],[1]!NotifPrev[Donnée],[1]!NotifPrev[Donnée],"",0,1)="","","X")</f>
        <v>#REF!</v>
      </c>
      <c r="W138" s="218" t="e">
        <f>IF(_xlfn.XLOOKUP(Dico2[[#This Row],[Nom du champ]],[1]!CRInfoSyndic[Donnée],[1]!CRInfoSyndic[Donnée],"",0,1)="","","X")</f>
        <v>#REF!</v>
      </c>
      <c r="X138" s="218" t="e">
        <f>IF(_xlfn.XLOOKUP(Dico2[[#This Row],[Nom du champ]],[1]!Addu[Donnée],[1]!Addu[Donnée],"",0,1)="","","X")</f>
        <v>#REF!</v>
      </c>
      <c r="Y138" s="218" t="e">
        <f>IF(_xlfn.XLOOKUP(Dico2[[#This Row],[Nom du champ]],[1]!CRAddu[Donnée],[1]!CRAddu[Donnée],"",0,1)="","","X")</f>
        <v>#REF!</v>
      </c>
      <c r="Z138" s="218" t="e">
        <f>IF(_xlfn.XLOOKUP(Dico2[[#This Row],[Nom du champ]],[1]!CmdAnn[Donnée],[1]!CmdAnn[Donnée],"",0,1)="","","X")</f>
        <v>#REF!</v>
      </c>
      <c r="AA138" s="218" t="e">
        <f>IF(_xlfn.XLOOKUP(Dico2[[#This Row],[Nom du champ]],[1]!CRAnnu[Donnée],[1]!CRAnnu[Donnée],"",0,1)="","","X")</f>
        <v>#REF!</v>
      </c>
    </row>
    <row r="139" spans="1:27">
      <c r="A139" s="239" t="s">
        <v>345</v>
      </c>
      <c r="B139" s="223" t="s">
        <v>42</v>
      </c>
      <c r="D139" s="218" t="e">
        <f>IF(_xlfn.XLOOKUP(Dico2[[#This Row],[Nom du champ]],[1]!IPE[Donnée],[1]!IPE[Donnée],"",0,1)="","","X")</f>
        <v>#REF!</v>
      </c>
      <c r="E139" s="218" t="e">
        <f>IF(_xlfn.XLOOKUP(Dico2[[#This Row],[Nom du champ]],[1]!CmdPB[Donnée],[1]!CmdPB[Donnée],"",0,1)="","","X")</f>
        <v>#REF!</v>
      </c>
      <c r="F139" s="218" t="e">
        <f>IF(_xlfn.XLOOKUP(Dico2[[#This Row],[Nom du champ]],[1]!ARcmdPB[Donnée],[1]!ARcmdPB[Donnée],"",0,1)="","","X")</f>
        <v>#REF!</v>
      </c>
      <c r="G139" s="218" t="e">
        <f>IF(_xlfn.XLOOKUP(Dico2[[#This Row],[Nom du champ]],[1]!CRcmdPB[Donnée],[1]!CRcmdPB[Donnée],"",0,1)="","","X")</f>
        <v>#REF!</v>
      </c>
      <c r="H139" s="218" t="e">
        <f>IF(_xlfn.XLOOKUP(Dico2[[#This Row],[Nom du champ]],[1]!AnnulationPB[Donnée],[1]!AnnulationPB[Donnée],"",0,1)="","","X")</f>
        <v>#REF!</v>
      </c>
      <c r="I139" s="218" t="e">
        <f>IF(_xlfn.XLOOKUP(Dico2[[#This Row],[Nom du champ]],[1]!ARannulationPB[Donnée],[1]!ARannulationPB[Donnée],"",0,1)="","","X")</f>
        <v>#REF!</v>
      </c>
      <c r="J139" s="218" t="e">
        <f>IF(_xlfn.XLOOKUP(Dico2[[#This Row],[Nom du champ]],[1]!CmdExtU[Donnée],[1]!CmdExtU[Donnée],"",0,1)="","","X")</f>
        <v>#REF!</v>
      </c>
      <c r="K139" s="218" t="e">
        <f>IF(_xlfn.XLOOKUP(Dico2[[#This Row],[Nom du champ]],[1]!ARCmdExtU[Donnée],[1]!ARCmdExtU[Donnée],"",0,1)="","","X")</f>
        <v>#REF!</v>
      </c>
      <c r="L139" s="218" t="e">
        <f>IF(_xlfn.XLOOKUP(Dico2[[#This Row],[Nom du champ]],[1]!CRCmdExtU[Donnée],[1]!CRCmdExtU[Donnée],"",0,1)="","","X")</f>
        <v>#REF!</v>
      </c>
      <c r="M139" s="218" t="e">
        <f>IF(_xlfn.XLOOKUP(Dico2[[#This Row],[Nom du champ]],[1]!CRMad[Donnée],[1]!CRMad[Donnée],"",0,1)="","","X")</f>
        <v>#REF!</v>
      </c>
      <c r="N139" s="218" t="e">
        <f>IF(_xlfn.XLOOKUP(Dico2[[#This Row],[Nom du champ]],[1]!DeltaIPE[Donnée],[1]!DeltaIPE[Donnée],"",0,1)="","","X")</f>
        <v>#REF!</v>
      </c>
      <c r="O139" s="218" t="e">
        <f>IF(_xlfn.XLOOKUP(Dico2[[#This Row],[Nom du champ]],[1]!HistoIPE[Donnée],[1]!HistoIPE[Donnée],"",0,1)="","","X")</f>
        <v>#REF!</v>
      </c>
      <c r="P139" s="218" t="e">
        <f>IF(_xlfn.XLOOKUP(Dico2[[#This Row],[Nom du champ]],[1]!CPN[Donnée],[1]!CPN[Donnée],"",0,1)="","","X")</f>
        <v>#REF!</v>
      </c>
      <c r="Q139" s="218" t="e">
        <f>IF(_xlfn.XLOOKUP(Dico2[[#This Row],[Nom du champ]],[1]!DeltaCPN[Donnée],[1]!DeltaCPN[Donnée],"",0,1)="","","X")</f>
        <v>#REF!</v>
      </c>
      <c r="R139" s="218" t="e">
        <f>IF(_xlfn.XLOOKUP(Dico2[[#This Row],[Nom du champ]],[1]!HistoCPN[Donnée],[1]!HistoCPN[Donnée],"",0,1)="","","X")</f>
        <v>#REF!</v>
      </c>
      <c r="S139" s="218" t="e">
        <f>IF(_xlfn.XLOOKUP(Dico2[[#This Row],[Nom du champ]],[1]!CmdinfoPM[Donnée],[1]!CmdinfoPM[Donnée],"",0,1)="","","X")</f>
        <v>#REF!</v>
      </c>
      <c r="T139" s="218" t="e">
        <f>IF(_xlfn.XLOOKUP(Dico2[[#This Row],[Nom du champ]],[1]!ARCmdInfoPM[Donnée],[1]!ARCmdInfoPM[Donnée],"",0,1)="","","X")</f>
        <v>#REF!</v>
      </c>
      <c r="U139" s="218" t="e">
        <f>IF(_xlfn.XLOOKUP(Dico2[[#This Row],[Nom du champ]],[1]!ARMad[Donnée],[1]!ARMad[Donnée],"",0,1)="","","X")</f>
        <v>#REF!</v>
      </c>
      <c r="V139" s="218" t="e">
        <f>IF(_xlfn.XLOOKUP(Dico2[[#This Row],[Nom du champ]],[1]!NotifPrev[Donnée],[1]!NotifPrev[Donnée],"",0,1)="","","X")</f>
        <v>#REF!</v>
      </c>
      <c r="W139" s="218" t="e">
        <f>IF(_xlfn.XLOOKUP(Dico2[[#This Row],[Nom du champ]],[1]!CRInfoSyndic[Donnée],[1]!CRInfoSyndic[Donnée],"",0,1)="","","X")</f>
        <v>#REF!</v>
      </c>
      <c r="X139" s="218" t="e">
        <f>IF(_xlfn.XLOOKUP(Dico2[[#This Row],[Nom du champ]],[1]!Addu[Donnée],[1]!Addu[Donnée],"",0,1)="","","X")</f>
        <v>#REF!</v>
      </c>
      <c r="Y139" s="218" t="e">
        <f>IF(_xlfn.XLOOKUP(Dico2[[#This Row],[Nom du champ]],[1]!CRAddu[Donnée],[1]!CRAddu[Donnée],"",0,1)="","","X")</f>
        <v>#REF!</v>
      </c>
      <c r="Z139" s="218" t="e">
        <f>IF(_xlfn.XLOOKUP(Dico2[[#This Row],[Nom du champ]],[1]!CmdAnn[Donnée],[1]!CmdAnn[Donnée],"",0,1)="","","X")</f>
        <v>#REF!</v>
      </c>
      <c r="AA139" s="218" t="e">
        <f>IF(_xlfn.XLOOKUP(Dico2[[#This Row],[Nom du champ]],[1]!CRAnnu[Donnée],[1]!CRAnnu[Donnée],"",0,1)="","","X")</f>
        <v>#REF!</v>
      </c>
    </row>
    <row r="140" spans="1:27">
      <c r="A140" s="211" t="s">
        <v>368</v>
      </c>
      <c r="B140" s="231" t="s">
        <v>42</v>
      </c>
      <c r="D140" s="218" t="e">
        <f>IF(_xlfn.XLOOKUP(Dico2[[#This Row],[Nom du champ]],[1]!IPE[Donnée],[1]!IPE[Donnée],"",0,1)="","","X")</f>
        <v>#REF!</v>
      </c>
      <c r="E140" s="218" t="e">
        <f>IF(_xlfn.XLOOKUP(Dico2[[#This Row],[Nom du champ]],[1]!CmdPB[Donnée],[1]!CmdPB[Donnée],"",0,1)="","","X")</f>
        <v>#REF!</v>
      </c>
      <c r="F140" s="218" t="e">
        <f>IF(_xlfn.XLOOKUP(Dico2[[#This Row],[Nom du champ]],[1]!ARcmdPB[Donnée],[1]!ARcmdPB[Donnée],"",0,1)="","","X")</f>
        <v>#REF!</v>
      </c>
      <c r="G140" s="218" t="e">
        <f>IF(_xlfn.XLOOKUP(Dico2[[#This Row],[Nom du champ]],[1]!CRcmdPB[Donnée],[1]!CRcmdPB[Donnée],"",0,1)="","","X")</f>
        <v>#REF!</v>
      </c>
      <c r="H140" s="218" t="e">
        <f>IF(_xlfn.XLOOKUP(Dico2[[#This Row],[Nom du champ]],[1]!AnnulationPB[Donnée],[1]!AnnulationPB[Donnée],"",0,1)="","","X")</f>
        <v>#REF!</v>
      </c>
      <c r="I140" s="218" t="e">
        <f>IF(_xlfn.XLOOKUP(Dico2[[#This Row],[Nom du champ]],[1]!ARannulationPB[Donnée],[1]!ARannulationPB[Donnée],"",0,1)="","","X")</f>
        <v>#REF!</v>
      </c>
      <c r="J140" s="218" t="e">
        <f>IF(_xlfn.XLOOKUP(Dico2[[#This Row],[Nom du champ]],[1]!CmdExtU[Donnée],[1]!CmdExtU[Donnée],"",0,1)="","","X")</f>
        <v>#REF!</v>
      </c>
      <c r="K140" s="218" t="e">
        <f>IF(_xlfn.XLOOKUP(Dico2[[#This Row],[Nom du champ]],[1]!ARCmdExtU[Donnée],[1]!ARCmdExtU[Donnée],"",0,1)="","","X")</f>
        <v>#REF!</v>
      </c>
      <c r="L140" s="218" t="e">
        <f>IF(_xlfn.XLOOKUP(Dico2[[#This Row],[Nom du champ]],[1]!CRCmdExtU[Donnée],[1]!CRCmdExtU[Donnée],"",0,1)="","","X")</f>
        <v>#REF!</v>
      </c>
      <c r="M140" s="218" t="e">
        <f>IF(_xlfn.XLOOKUP(Dico2[[#This Row],[Nom du champ]],[1]!CRMad[Donnée],[1]!CRMad[Donnée],"",0,1)="","","X")</f>
        <v>#REF!</v>
      </c>
      <c r="N140" s="218" t="e">
        <f>IF(_xlfn.XLOOKUP(Dico2[[#This Row],[Nom du champ]],[1]!DeltaIPE[Donnée],[1]!DeltaIPE[Donnée],"",0,1)="","","X")</f>
        <v>#REF!</v>
      </c>
      <c r="O140" s="218" t="e">
        <f>IF(_xlfn.XLOOKUP(Dico2[[#This Row],[Nom du champ]],[1]!HistoIPE[Donnée],[1]!HistoIPE[Donnée],"",0,1)="","","X")</f>
        <v>#REF!</v>
      </c>
      <c r="P140" s="218" t="e">
        <f>IF(_xlfn.XLOOKUP(Dico2[[#This Row],[Nom du champ]],[1]!CPN[Donnée],[1]!CPN[Donnée],"",0,1)="","","X")</f>
        <v>#REF!</v>
      </c>
      <c r="Q140" s="218" t="e">
        <f>IF(_xlfn.XLOOKUP(Dico2[[#This Row],[Nom du champ]],[1]!DeltaCPN[Donnée],[1]!DeltaCPN[Donnée],"",0,1)="","","X")</f>
        <v>#REF!</v>
      </c>
      <c r="R140" s="218" t="e">
        <f>IF(_xlfn.XLOOKUP(Dico2[[#This Row],[Nom du champ]],[1]!HistoCPN[Donnée],[1]!HistoCPN[Donnée],"",0,1)="","","X")</f>
        <v>#REF!</v>
      </c>
      <c r="S140" s="218" t="e">
        <f>IF(_xlfn.XLOOKUP(Dico2[[#This Row],[Nom du champ]],[1]!CmdinfoPM[Donnée],[1]!CmdinfoPM[Donnée],"",0,1)="","","X")</f>
        <v>#REF!</v>
      </c>
      <c r="T140" s="218" t="e">
        <f>IF(_xlfn.XLOOKUP(Dico2[[#This Row],[Nom du champ]],[1]!ARCmdInfoPM[Donnée],[1]!ARCmdInfoPM[Donnée],"",0,1)="","","X")</f>
        <v>#REF!</v>
      </c>
      <c r="U140" s="218" t="e">
        <f>IF(_xlfn.XLOOKUP(Dico2[[#This Row],[Nom du champ]],[1]!ARMad[Donnée],[1]!ARMad[Donnée],"",0,1)="","","X")</f>
        <v>#REF!</v>
      </c>
      <c r="V140" s="218" t="e">
        <f>IF(_xlfn.XLOOKUP(Dico2[[#This Row],[Nom du champ]],[1]!NotifPrev[Donnée],[1]!NotifPrev[Donnée],"",0,1)="","","X")</f>
        <v>#REF!</v>
      </c>
      <c r="W140" s="218" t="e">
        <f>IF(_xlfn.XLOOKUP(Dico2[[#This Row],[Nom du champ]],[1]!CRInfoSyndic[Donnée],[1]!CRInfoSyndic[Donnée],"",0,1)="","","X")</f>
        <v>#REF!</v>
      </c>
      <c r="X140" s="218" t="e">
        <f>IF(_xlfn.XLOOKUP(Dico2[[#This Row],[Nom du champ]],[1]!Addu[Donnée],[1]!Addu[Donnée],"",0,1)="","","X")</f>
        <v>#REF!</v>
      </c>
      <c r="Y140" s="218" t="e">
        <f>IF(_xlfn.XLOOKUP(Dico2[[#This Row],[Nom du champ]],[1]!CRAddu[Donnée],[1]!CRAddu[Donnée],"",0,1)="","","X")</f>
        <v>#REF!</v>
      </c>
      <c r="Z140" s="218" t="e">
        <f>IF(_xlfn.XLOOKUP(Dico2[[#This Row],[Nom du champ]],[1]!CmdAnn[Donnée],[1]!CmdAnn[Donnée],"",0,1)="","","X")</f>
        <v>#REF!</v>
      </c>
      <c r="AA140" s="218" t="e">
        <f>IF(_xlfn.XLOOKUP(Dico2[[#This Row],[Nom du champ]],[1]!CRAnnu[Donnée],[1]!CRAnnu[Donnée],"",0,1)="","","X")</f>
        <v>#REF!</v>
      </c>
    </row>
    <row r="141" spans="1:27">
      <c r="A141" s="274" t="s">
        <v>765</v>
      </c>
      <c r="B141" s="275" t="s">
        <v>784</v>
      </c>
      <c r="D141" s="218" t="e">
        <f>IF(_xlfn.XLOOKUP(Dico2[[#This Row],[Nom du champ]],[1]!IPE[Donnée],[1]!IPE[Donnée],"",0,1)="","","X")</f>
        <v>#REF!</v>
      </c>
      <c r="E141" s="218" t="e">
        <f>IF(_xlfn.XLOOKUP(Dico2[[#This Row],[Nom du champ]],[1]!CmdPB[Donnée],[1]!CmdPB[Donnée],"",0,1)="","","X")</f>
        <v>#REF!</v>
      </c>
      <c r="F141" s="218" t="e">
        <f>IF(_xlfn.XLOOKUP(Dico2[[#This Row],[Nom du champ]],[1]!ARcmdPB[Donnée],[1]!ARcmdPB[Donnée],"",0,1)="","","X")</f>
        <v>#REF!</v>
      </c>
      <c r="G141" s="218" t="e">
        <f>IF(_xlfn.XLOOKUP(Dico2[[#This Row],[Nom du champ]],[1]!CRcmdPB[Donnée],[1]!CRcmdPB[Donnée],"",0,1)="","","X")</f>
        <v>#REF!</v>
      </c>
      <c r="H141" s="218" t="e">
        <f>IF(_xlfn.XLOOKUP(Dico2[[#This Row],[Nom du champ]],[1]!AnnulationPB[Donnée],[1]!AnnulationPB[Donnée],"",0,1)="","","X")</f>
        <v>#REF!</v>
      </c>
      <c r="I141" s="218" t="e">
        <f>IF(_xlfn.XLOOKUP(Dico2[[#This Row],[Nom du champ]],[1]!ARannulationPB[Donnée],[1]!ARannulationPB[Donnée],"",0,1)="","","X")</f>
        <v>#REF!</v>
      </c>
      <c r="J141" s="218" t="e">
        <f>IF(_xlfn.XLOOKUP(Dico2[[#This Row],[Nom du champ]],[1]!CmdExtU[Donnée],[1]!CmdExtU[Donnée],"",0,1)="","","X")</f>
        <v>#REF!</v>
      </c>
      <c r="K141" s="218" t="e">
        <f>IF(_xlfn.XLOOKUP(Dico2[[#This Row],[Nom du champ]],[1]!ARCmdExtU[Donnée],[1]!ARCmdExtU[Donnée],"",0,1)="","","X")</f>
        <v>#REF!</v>
      </c>
      <c r="L141" s="218" t="e">
        <f>IF(_xlfn.XLOOKUP(Dico2[[#This Row],[Nom du champ]],[1]!CRCmdExtU[Donnée],[1]!CRCmdExtU[Donnée],"",0,1)="","","X")</f>
        <v>#REF!</v>
      </c>
      <c r="M141" s="218" t="e">
        <f>IF(_xlfn.XLOOKUP(Dico2[[#This Row],[Nom du champ]],[1]!CRMad[Donnée],[1]!CRMad[Donnée],"",0,1)="","","X")</f>
        <v>#REF!</v>
      </c>
      <c r="N141" s="218" t="e">
        <f>IF(_xlfn.XLOOKUP(Dico2[[#This Row],[Nom du champ]],[1]!DeltaIPE[Donnée],[1]!DeltaIPE[Donnée],"",0,1)="","","X")</f>
        <v>#REF!</v>
      </c>
      <c r="O141" s="218" t="e">
        <f>IF(_xlfn.XLOOKUP(Dico2[[#This Row],[Nom du champ]],[1]!HistoIPE[Donnée],[1]!HistoIPE[Donnée],"",0,1)="","","X")</f>
        <v>#REF!</v>
      </c>
      <c r="P141" s="218" t="e">
        <f>IF(_xlfn.XLOOKUP(Dico2[[#This Row],[Nom du champ]],[1]!CPN[Donnée],[1]!CPN[Donnée],"",0,1)="","","X")</f>
        <v>#REF!</v>
      </c>
      <c r="Q141" s="218" t="e">
        <f>IF(_xlfn.XLOOKUP(Dico2[[#This Row],[Nom du champ]],[1]!DeltaCPN[Donnée],[1]!DeltaCPN[Donnée],"",0,1)="","","X")</f>
        <v>#REF!</v>
      </c>
      <c r="R141" s="218" t="e">
        <f>IF(_xlfn.XLOOKUP(Dico2[[#This Row],[Nom du champ]],[1]!HistoCPN[Donnée],[1]!HistoCPN[Donnée],"",0,1)="","","X")</f>
        <v>#REF!</v>
      </c>
      <c r="S141" s="218" t="e">
        <f>IF(_xlfn.XLOOKUP(Dico2[[#This Row],[Nom du champ]],[1]!CmdinfoPM[Donnée],[1]!CmdinfoPM[Donnée],"",0,1)="","","X")</f>
        <v>#REF!</v>
      </c>
      <c r="T141" s="218" t="e">
        <f>IF(_xlfn.XLOOKUP(Dico2[[#This Row],[Nom du champ]],[1]!ARCmdInfoPM[Donnée],[1]!ARCmdInfoPM[Donnée],"",0,1)="","","X")</f>
        <v>#REF!</v>
      </c>
      <c r="U141" s="218" t="e">
        <f>IF(_xlfn.XLOOKUP(Dico2[[#This Row],[Nom du champ]],[1]!ARMad[Donnée],[1]!ARMad[Donnée],"",0,1)="","","X")</f>
        <v>#REF!</v>
      </c>
      <c r="V141" s="218" t="e">
        <f>IF(_xlfn.XLOOKUP(Dico2[[#This Row],[Nom du champ]],[1]!NotifPrev[Donnée],[1]!NotifPrev[Donnée],"",0,1)="","","X")</f>
        <v>#REF!</v>
      </c>
      <c r="W141" s="218" t="e">
        <f>IF(_xlfn.XLOOKUP(Dico2[[#This Row],[Nom du champ]],[1]!CRInfoSyndic[Donnée],[1]!CRInfoSyndic[Donnée],"",0,1)="","","X")</f>
        <v>#REF!</v>
      </c>
      <c r="X141" s="218" t="e">
        <f>IF(_xlfn.XLOOKUP(Dico2[[#This Row],[Nom du champ]],[1]!Addu[Donnée],[1]!Addu[Donnée],"",0,1)="","","X")</f>
        <v>#REF!</v>
      </c>
      <c r="Y141" s="218" t="e">
        <f>IF(_xlfn.XLOOKUP(Dico2[[#This Row],[Nom du champ]],[1]!CRAddu[Donnée],[1]!CRAddu[Donnée],"",0,1)="","","X")</f>
        <v>#REF!</v>
      </c>
      <c r="Z141" s="218" t="e">
        <f>IF(_xlfn.XLOOKUP(Dico2[[#This Row],[Nom du champ]],[1]!CmdAnn[Donnée],[1]!CmdAnn[Donnée],"",0,1)="","","X")</f>
        <v>#REF!</v>
      </c>
      <c r="AA141" s="218" t="e">
        <f>IF(_xlfn.XLOOKUP(Dico2[[#This Row],[Nom du champ]],[1]!CRAnnu[Donnée],[1]!CRAnnu[Donnée],"",0,1)="","","X")</f>
        <v>#REF!</v>
      </c>
    </row>
    <row r="142" spans="1:27" ht="13.2">
      <c r="A142" s="227" t="s">
        <v>611</v>
      </c>
      <c r="B142" s="230" t="s">
        <v>574</v>
      </c>
      <c r="D142" s="218" t="e">
        <f>IF(_xlfn.XLOOKUP(Dico2[[#This Row],[Nom du champ]],[1]!IPE[Donnée],[1]!IPE[Donnée],"",0,1)="","","X")</f>
        <v>#REF!</v>
      </c>
      <c r="E142" s="218" t="e">
        <f>IF(_xlfn.XLOOKUP(Dico2[[#This Row],[Nom du champ]],[1]!CmdPB[Donnée],[1]!CmdPB[Donnée],"",0,1)="","","X")</f>
        <v>#REF!</v>
      </c>
      <c r="F142" s="218" t="e">
        <f>IF(_xlfn.XLOOKUP(Dico2[[#This Row],[Nom du champ]],[1]!ARcmdPB[Donnée],[1]!ARcmdPB[Donnée],"",0,1)="","","X")</f>
        <v>#REF!</v>
      </c>
      <c r="G142" s="218" t="e">
        <f>IF(_xlfn.XLOOKUP(Dico2[[#This Row],[Nom du champ]],[1]!CRcmdPB[Donnée],[1]!CRcmdPB[Donnée],"",0,1)="","","X")</f>
        <v>#REF!</v>
      </c>
      <c r="H142" s="218" t="e">
        <f>IF(_xlfn.XLOOKUP(Dico2[[#This Row],[Nom du champ]],[1]!AnnulationPB[Donnée],[1]!AnnulationPB[Donnée],"",0,1)="","","X")</f>
        <v>#REF!</v>
      </c>
      <c r="I142" s="218" t="e">
        <f>IF(_xlfn.XLOOKUP(Dico2[[#This Row],[Nom du champ]],[1]!ARannulationPB[Donnée],[1]!ARannulationPB[Donnée],"",0,1)="","","X")</f>
        <v>#REF!</v>
      </c>
      <c r="J142" s="218" t="e">
        <f>IF(_xlfn.XLOOKUP(Dico2[[#This Row],[Nom du champ]],[1]!CmdExtU[Donnée],[1]!CmdExtU[Donnée],"",0,1)="","","X")</f>
        <v>#REF!</v>
      </c>
      <c r="K142" s="218" t="e">
        <f>IF(_xlfn.XLOOKUP(Dico2[[#This Row],[Nom du champ]],[1]!ARCmdExtU[Donnée],[1]!ARCmdExtU[Donnée],"",0,1)="","","X")</f>
        <v>#REF!</v>
      </c>
      <c r="L142" s="218" t="e">
        <f>IF(_xlfn.XLOOKUP(Dico2[[#This Row],[Nom du champ]],[1]!CRCmdExtU[Donnée],[1]!CRCmdExtU[Donnée],"",0,1)="","","X")</f>
        <v>#REF!</v>
      </c>
      <c r="M142" s="218" t="e">
        <f>IF(_xlfn.XLOOKUP(Dico2[[#This Row],[Nom du champ]],[1]!CRMad[Donnée],[1]!CRMad[Donnée],"",0,1)="","","X")</f>
        <v>#REF!</v>
      </c>
      <c r="N142" s="218" t="e">
        <f>IF(_xlfn.XLOOKUP(Dico2[[#This Row],[Nom du champ]],[1]!DeltaIPE[Donnée],[1]!DeltaIPE[Donnée],"",0,1)="","","X")</f>
        <v>#REF!</v>
      </c>
      <c r="O142" s="218" t="e">
        <f>IF(_xlfn.XLOOKUP(Dico2[[#This Row],[Nom du champ]],[1]!HistoIPE[Donnée],[1]!HistoIPE[Donnée],"",0,1)="","","X")</f>
        <v>#REF!</v>
      </c>
      <c r="P142" s="218" t="e">
        <f>IF(_xlfn.XLOOKUP(Dico2[[#This Row],[Nom du champ]],[1]!CPN[Donnée],[1]!CPN[Donnée],"",0,1)="","","X")</f>
        <v>#REF!</v>
      </c>
      <c r="Q142" s="218" t="e">
        <f>IF(_xlfn.XLOOKUP(Dico2[[#This Row],[Nom du champ]],[1]!DeltaCPN[Donnée],[1]!DeltaCPN[Donnée],"",0,1)="","","X")</f>
        <v>#REF!</v>
      </c>
      <c r="R142" s="218" t="e">
        <f>IF(_xlfn.XLOOKUP(Dico2[[#This Row],[Nom du champ]],[1]!HistoCPN[Donnée],[1]!HistoCPN[Donnée],"",0,1)="","","X")</f>
        <v>#REF!</v>
      </c>
      <c r="S142" s="218" t="e">
        <f>IF(_xlfn.XLOOKUP(Dico2[[#This Row],[Nom du champ]],[1]!CmdinfoPM[Donnée],[1]!CmdinfoPM[Donnée],"",0,1)="","","X")</f>
        <v>#REF!</v>
      </c>
      <c r="T142" s="218" t="e">
        <f>IF(_xlfn.XLOOKUP(Dico2[[#This Row],[Nom du champ]],[1]!ARCmdInfoPM[Donnée],[1]!ARCmdInfoPM[Donnée],"",0,1)="","","X")</f>
        <v>#REF!</v>
      </c>
      <c r="U142" s="218" t="e">
        <f>IF(_xlfn.XLOOKUP(Dico2[[#This Row],[Nom du champ]],[1]!ARMad[Donnée],[1]!ARMad[Donnée],"",0,1)="","","X")</f>
        <v>#REF!</v>
      </c>
      <c r="V142" s="218" t="e">
        <f>IF(_xlfn.XLOOKUP(Dico2[[#This Row],[Nom du champ]],[1]!NotifPrev[Donnée],[1]!NotifPrev[Donnée],"",0,1)="","","X")</f>
        <v>#REF!</v>
      </c>
      <c r="W142" s="218" t="e">
        <f>IF(_xlfn.XLOOKUP(Dico2[[#This Row],[Nom du champ]],[1]!CRInfoSyndic[Donnée],[1]!CRInfoSyndic[Donnée],"",0,1)="","","X")</f>
        <v>#REF!</v>
      </c>
      <c r="X142" s="218" t="e">
        <f>IF(_xlfn.XLOOKUP(Dico2[[#This Row],[Nom du champ]],[1]!Addu[Donnée],[1]!Addu[Donnée],"",0,1)="","","X")</f>
        <v>#REF!</v>
      </c>
      <c r="Y142" s="218" t="e">
        <f>IF(_xlfn.XLOOKUP(Dico2[[#This Row],[Nom du champ]],[1]!CRAddu[Donnée],[1]!CRAddu[Donnée],"",0,1)="","","X")</f>
        <v>#REF!</v>
      </c>
      <c r="Z142" s="218" t="e">
        <f>IF(_xlfn.XLOOKUP(Dico2[[#This Row],[Nom du champ]],[1]!CmdAnn[Donnée],[1]!CmdAnn[Donnée],"",0,1)="","","X")</f>
        <v>#REF!</v>
      </c>
      <c r="AA142" s="218" t="e">
        <f>IF(_xlfn.XLOOKUP(Dico2[[#This Row],[Nom du champ]],[1]!CRAnnu[Donnée],[1]!CRAnnu[Donnée],"",0,1)="","","X")</f>
        <v>#REF!</v>
      </c>
    </row>
    <row r="143" spans="1:27">
      <c r="A143" s="211" t="s">
        <v>246</v>
      </c>
      <c r="B143" s="211" t="s">
        <v>42</v>
      </c>
      <c r="D143" s="218" t="e">
        <f>IF(_xlfn.XLOOKUP(Dico2[[#This Row],[Nom du champ]],[1]!IPE[Donnée],[1]!IPE[Donnée],"",0,1)="","","X")</f>
        <v>#REF!</v>
      </c>
      <c r="E143" s="218" t="e">
        <f>IF(_xlfn.XLOOKUP(Dico2[[#This Row],[Nom du champ]],[1]!CmdPB[Donnée],[1]!CmdPB[Donnée],"",0,1)="","","X")</f>
        <v>#REF!</v>
      </c>
      <c r="F143" s="218" t="e">
        <f>IF(_xlfn.XLOOKUP(Dico2[[#This Row],[Nom du champ]],[1]!ARcmdPB[Donnée],[1]!ARcmdPB[Donnée],"",0,1)="","","X")</f>
        <v>#REF!</v>
      </c>
      <c r="G143" s="218" t="e">
        <f>IF(_xlfn.XLOOKUP(Dico2[[#This Row],[Nom du champ]],[1]!CRcmdPB[Donnée],[1]!CRcmdPB[Donnée],"",0,1)="","","X")</f>
        <v>#REF!</v>
      </c>
      <c r="H143" s="218" t="e">
        <f>IF(_xlfn.XLOOKUP(Dico2[[#This Row],[Nom du champ]],[1]!AnnulationPB[Donnée],[1]!AnnulationPB[Donnée],"",0,1)="","","X")</f>
        <v>#REF!</v>
      </c>
      <c r="I143" s="218" t="e">
        <f>IF(_xlfn.XLOOKUP(Dico2[[#This Row],[Nom du champ]],[1]!ARannulationPB[Donnée],[1]!ARannulationPB[Donnée],"",0,1)="","","X")</f>
        <v>#REF!</v>
      </c>
      <c r="J143" s="218" t="e">
        <f>IF(_xlfn.XLOOKUP(Dico2[[#This Row],[Nom du champ]],[1]!CmdExtU[Donnée],[1]!CmdExtU[Donnée],"",0,1)="","","X")</f>
        <v>#REF!</v>
      </c>
      <c r="K143" s="218" t="e">
        <f>IF(_xlfn.XLOOKUP(Dico2[[#This Row],[Nom du champ]],[1]!ARCmdExtU[Donnée],[1]!ARCmdExtU[Donnée],"",0,1)="","","X")</f>
        <v>#REF!</v>
      </c>
      <c r="L143" s="218" t="e">
        <f>IF(_xlfn.XLOOKUP(Dico2[[#This Row],[Nom du champ]],[1]!CRCmdExtU[Donnée],[1]!CRCmdExtU[Donnée],"",0,1)="","","X")</f>
        <v>#REF!</v>
      </c>
      <c r="M143" s="218" t="e">
        <f>IF(_xlfn.XLOOKUP(Dico2[[#This Row],[Nom du champ]],[1]!CRMad[Donnée],[1]!CRMad[Donnée],"",0,1)="","","X")</f>
        <v>#REF!</v>
      </c>
      <c r="N143" s="218" t="e">
        <f>IF(_xlfn.XLOOKUP(Dico2[[#This Row],[Nom du champ]],[1]!DeltaIPE[Donnée],[1]!DeltaIPE[Donnée],"",0,1)="","","X")</f>
        <v>#REF!</v>
      </c>
      <c r="O143" s="218" t="e">
        <f>IF(_xlfn.XLOOKUP(Dico2[[#This Row],[Nom du champ]],[1]!HistoIPE[Donnée],[1]!HistoIPE[Donnée],"",0,1)="","","X")</f>
        <v>#REF!</v>
      </c>
      <c r="P143" s="218" t="e">
        <f>IF(_xlfn.XLOOKUP(Dico2[[#This Row],[Nom du champ]],[1]!CPN[Donnée],[1]!CPN[Donnée],"",0,1)="","","X")</f>
        <v>#REF!</v>
      </c>
      <c r="Q143" s="218" t="e">
        <f>IF(_xlfn.XLOOKUP(Dico2[[#This Row],[Nom du champ]],[1]!DeltaCPN[Donnée],[1]!DeltaCPN[Donnée],"",0,1)="","","X")</f>
        <v>#REF!</v>
      </c>
      <c r="R143" s="218" t="e">
        <f>IF(_xlfn.XLOOKUP(Dico2[[#This Row],[Nom du champ]],[1]!HistoCPN[Donnée],[1]!HistoCPN[Donnée],"",0,1)="","","X")</f>
        <v>#REF!</v>
      </c>
      <c r="S143" s="218" t="e">
        <f>IF(_xlfn.XLOOKUP(Dico2[[#This Row],[Nom du champ]],[1]!CmdinfoPM[Donnée],[1]!CmdinfoPM[Donnée],"",0,1)="","","X")</f>
        <v>#REF!</v>
      </c>
      <c r="T143" s="218" t="e">
        <f>IF(_xlfn.XLOOKUP(Dico2[[#This Row],[Nom du champ]],[1]!ARCmdInfoPM[Donnée],[1]!ARCmdInfoPM[Donnée],"",0,1)="","","X")</f>
        <v>#REF!</v>
      </c>
      <c r="U143" s="218" t="e">
        <f>IF(_xlfn.XLOOKUP(Dico2[[#This Row],[Nom du champ]],[1]!ARMad[Donnée],[1]!ARMad[Donnée],"",0,1)="","","X")</f>
        <v>#REF!</v>
      </c>
      <c r="V143" s="218" t="e">
        <f>IF(_xlfn.XLOOKUP(Dico2[[#This Row],[Nom du champ]],[1]!NotifPrev[Donnée],[1]!NotifPrev[Donnée],"",0,1)="","","X")</f>
        <v>#REF!</v>
      </c>
      <c r="W143" s="218" t="e">
        <f>IF(_xlfn.XLOOKUP(Dico2[[#This Row],[Nom du champ]],[1]!CRInfoSyndic[Donnée],[1]!CRInfoSyndic[Donnée],"",0,1)="","","X")</f>
        <v>#REF!</v>
      </c>
      <c r="X143" s="218" t="e">
        <f>IF(_xlfn.XLOOKUP(Dico2[[#This Row],[Nom du champ]],[1]!Addu[Donnée],[1]!Addu[Donnée],"",0,1)="","","X")</f>
        <v>#REF!</v>
      </c>
      <c r="Y143" s="218" t="e">
        <f>IF(_xlfn.XLOOKUP(Dico2[[#This Row],[Nom du champ]],[1]!CRAddu[Donnée],[1]!CRAddu[Donnée],"",0,1)="","","X")</f>
        <v>#REF!</v>
      </c>
      <c r="Z143" s="218" t="e">
        <f>IF(_xlfn.XLOOKUP(Dico2[[#This Row],[Nom du champ]],[1]!CmdAnn[Donnée],[1]!CmdAnn[Donnée],"",0,1)="","","X")</f>
        <v>#REF!</v>
      </c>
      <c r="AA143" s="218" t="e">
        <f>IF(_xlfn.XLOOKUP(Dico2[[#This Row],[Nom du champ]],[1]!CRAnnu[Donnée],[1]!CRAnnu[Donnée],"",0,1)="","","X")</f>
        <v>#REF!</v>
      </c>
    </row>
    <row r="144" spans="1:27">
      <c r="A144" s="210" t="s">
        <v>253</v>
      </c>
      <c r="B144" s="211" t="s">
        <v>307</v>
      </c>
      <c r="D144" s="218" t="e">
        <f>IF(_xlfn.XLOOKUP(Dico2[[#This Row],[Nom du champ]],[1]!IPE[Donnée],[1]!IPE[Donnée],"",0,1)="","","X")</f>
        <v>#REF!</v>
      </c>
      <c r="E144" s="218" t="e">
        <f>IF(_xlfn.XLOOKUP(Dico2[[#This Row],[Nom du champ]],[1]!CmdPB[Donnée],[1]!CmdPB[Donnée],"",0,1)="","","X")</f>
        <v>#REF!</v>
      </c>
      <c r="F144" s="218" t="e">
        <f>IF(_xlfn.XLOOKUP(Dico2[[#This Row],[Nom du champ]],[1]!ARcmdPB[Donnée],[1]!ARcmdPB[Donnée],"",0,1)="","","X")</f>
        <v>#REF!</v>
      </c>
      <c r="G144" s="218" t="e">
        <f>IF(_xlfn.XLOOKUP(Dico2[[#This Row],[Nom du champ]],[1]!CRcmdPB[Donnée],[1]!CRcmdPB[Donnée],"",0,1)="","","X")</f>
        <v>#REF!</v>
      </c>
      <c r="H144" s="218" t="e">
        <f>IF(_xlfn.XLOOKUP(Dico2[[#This Row],[Nom du champ]],[1]!AnnulationPB[Donnée],[1]!AnnulationPB[Donnée],"",0,1)="","","X")</f>
        <v>#REF!</v>
      </c>
      <c r="I144" s="218" t="e">
        <f>IF(_xlfn.XLOOKUP(Dico2[[#This Row],[Nom du champ]],[1]!ARannulationPB[Donnée],[1]!ARannulationPB[Donnée],"",0,1)="","","X")</f>
        <v>#REF!</v>
      </c>
      <c r="J144" s="218" t="e">
        <f>IF(_xlfn.XLOOKUP(Dico2[[#This Row],[Nom du champ]],[1]!CmdExtU[Donnée],[1]!CmdExtU[Donnée],"",0,1)="","","X")</f>
        <v>#REF!</v>
      </c>
      <c r="K144" s="218" t="e">
        <f>IF(_xlfn.XLOOKUP(Dico2[[#This Row],[Nom du champ]],[1]!ARCmdExtU[Donnée],[1]!ARCmdExtU[Donnée],"",0,1)="","","X")</f>
        <v>#REF!</v>
      </c>
      <c r="L144" s="218" t="e">
        <f>IF(_xlfn.XLOOKUP(Dico2[[#This Row],[Nom du champ]],[1]!CRCmdExtU[Donnée],[1]!CRCmdExtU[Donnée],"",0,1)="","","X")</f>
        <v>#REF!</v>
      </c>
      <c r="M144" s="218" t="e">
        <f>IF(_xlfn.XLOOKUP(Dico2[[#This Row],[Nom du champ]],[1]!CRMad[Donnée],[1]!CRMad[Donnée],"",0,1)="","","X")</f>
        <v>#REF!</v>
      </c>
      <c r="N144" s="218" t="e">
        <f>IF(_xlfn.XLOOKUP(Dico2[[#This Row],[Nom du champ]],[1]!DeltaIPE[Donnée],[1]!DeltaIPE[Donnée],"",0,1)="","","X")</f>
        <v>#REF!</v>
      </c>
      <c r="O144" s="218" t="e">
        <f>IF(_xlfn.XLOOKUP(Dico2[[#This Row],[Nom du champ]],[1]!HistoIPE[Donnée],[1]!HistoIPE[Donnée],"",0,1)="","","X")</f>
        <v>#REF!</v>
      </c>
      <c r="P144" s="218" t="e">
        <f>IF(_xlfn.XLOOKUP(Dico2[[#This Row],[Nom du champ]],[1]!CPN[Donnée],[1]!CPN[Donnée],"",0,1)="","","X")</f>
        <v>#REF!</v>
      </c>
      <c r="Q144" s="218" t="e">
        <f>IF(_xlfn.XLOOKUP(Dico2[[#This Row],[Nom du champ]],[1]!DeltaCPN[Donnée],[1]!DeltaCPN[Donnée],"",0,1)="","","X")</f>
        <v>#REF!</v>
      </c>
      <c r="R144" s="218" t="e">
        <f>IF(_xlfn.XLOOKUP(Dico2[[#This Row],[Nom du champ]],[1]!HistoCPN[Donnée],[1]!HistoCPN[Donnée],"",0,1)="","","X")</f>
        <v>#REF!</v>
      </c>
      <c r="S144" s="218" t="e">
        <f>IF(_xlfn.XLOOKUP(Dico2[[#This Row],[Nom du champ]],[1]!CmdinfoPM[Donnée],[1]!CmdinfoPM[Donnée],"",0,1)="","","X")</f>
        <v>#REF!</v>
      </c>
      <c r="T144" s="218" t="e">
        <f>IF(_xlfn.XLOOKUP(Dico2[[#This Row],[Nom du champ]],[1]!ARCmdInfoPM[Donnée],[1]!ARCmdInfoPM[Donnée],"",0,1)="","","X")</f>
        <v>#REF!</v>
      </c>
      <c r="U144" s="218" t="e">
        <f>IF(_xlfn.XLOOKUP(Dico2[[#This Row],[Nom du champ]],[1]!ARMad[Donnée],[1]!ARMad[Donnée],"",0,1)="","","X")</f>
        <v>#REF!</v>
      </c>
      <c r="V144" s="218" t="e">
        <f>IF(_xlfn.XLOOKUP(Dico2[[#This Row],[Nom du champ]],[1]!NotifPrev[Donnée],[1]!NotifPrev[Donnée],"",0,1)="","","X")</f>
        <v>#REF!</v>
      </c>
      <c r="W144" s="218" t="e">
        <f>IF(_xlfn.XLOOKUP(Dico2[[#This Row],[Nom du champ]],[1]!CRInfoSyndic[Donnée],[1]!CRInfoSyndic[Donnée],"",0,1)="","","X")</f>
        <v>#REF!</v>
      </c>
      <c r="X144" s="218" t="e">
        <f>IF(_xlfn.XLOOKUP(Dico2[[#This Row],[Nom du champ]],[1]!Addu[Donnée],[1]!Addu[Donnée],"",0,1)="","","X")</f>
        <v>#REF!</v>
      </c>
      <c r="Y144" s="218" t="e">
        <f>IF(_xlfn.XLOOKUP(Dico2[[#This Row],[Nom du champ]],[1]!CRAddu[Donnée],[1]!CRAddu[Donnée],"",0,1)="","","X")</f>
        <v>#REF!</v>
      </c>
      <c r="Z144" s="218" t="e">
        <f>IF(_xlfn.XLOOKUP(Dico2[[#This Row],[Nom du champ]],[1]!CmdAnn[Donnée],[1]!CmdAnn[Donnée],"",0,1)="","","X")</f>
        <v>#REF!</v>
      </c>
      <c r="AA144" s="218" t="e">
        <f>IF(_xlfn.XLOOKUP(Dico2[[#This Row],[Nom du champ]],[1]!CRAnnu[Donnée],[1]!CRAnnu[Donnée],"",0,1)="","","X")</f>
        <v>#REF!</v>
      </c>
    </row>
    <row r="145" spans="1:27">
      <c r="A145" s="221" t="s">
        <v>196</v>
      </c>
      <c r="B145" s="221" t="s">
        <v>41</v>
      </c>
      <c r="D145" s="218" t="e">
        <f>IF(_xlfn.XLOOKUP(Dico2[[#This Row],[Nom du champ]],[1]!IPE[Donnée],[1]!IPE[Donnée],"",0,1)="","","X")</f>
        <v>#REF!</v>
      </c>
      <c r="E145" s="218" t="e">
        <f>IF(_xlfn.XLOOKUP(Dico2[[#This Row],[Nom du champ]],[1]!CmdPB[Donnée],[1]!CmdPB[Donnée],"",0,1)="","","X")</f>
        <v>#REF!</v>
      </c>
      <c r="F145" s="218" t="e">
        <f>IF(_xlfn.XLOOKUP(Dico2[[#This Row],[Nom du champ]],[1]!ARcmdPB[Donnée],[1]!ARcmdPB[Donnée],"",0,1)="","","X")</f>
        <v>#REF!</v>
      </c>
      <c r="G145" s="218" t="e">
        <f>IF(_xlfn.XLOOKUP(Dico2[[#This Row],[Nom du champ]],[1]!CRcmdPB[Donnée],[1]!CRcmdPB[Donnée],"",0,1)="","","X")</f>
        <v>#REF!</v>
      </c>
      <c r="H145" s="218" t="e">
        <f>IF(_xlfn.XLOOKUP(Dico2[[#This Row],[Nom du champ]],[1]!AnnulationPB[Donnée],[1]!AnnulationPB[Donnée],"",0,1)="","","X")</f>
        <v>#REF!</v>
      </c>
      <c r="I145" s="218" t="e">
        <f>IF(_xlfn.XLOOKUP(Dico2[[#This Row],[Nom du champ]],[1]!ARannulationPB[Donnée],[1]!ARannulationPB[Donnée],"",0,1)="","","X")</f>
        <v>#REF!</v>
      </c>
      <c r="J145" s="218" t="e">
        <f>IF(_xlfn.XLOOKUP(Dico2[[#This Row],[Nom du champ]],[1]!CmdExtU[Donnée],[1]!CmdExtU[Donnée],"",0,1)="","","X")</f>
        <v>#REF!</v>
      </c>
      <c r="K145" s="218" t="e">
        <f>IF(_xlfn.XLOOKUP(Dico2[[#This Row],[Nom du champ]],[1]!ARCmdExtU[Donnée],[1]!ARCmdExtU[Donnée],"",0,1)="","","X")</f>
        <v>#REF!</v>
      </c>
      <c r="L145" s="218" t="e">
        <f>IF(_xlfn.XLOOKUP(Dico2[[#This Row],[Nom du champ]],[1]!CRCmdExtU[Donnée],[1]!CRCmdExtU[Donnée],"",0,1)="","","X")</f>
        <v>#REF!</v>
      </c>
      <c r="M145" s="218" t="e">
        <f>IF(_xlfn.XLOOKUP(Dico2[[#This Row],[Nom du champ]],[1]!CRMad[Donnée],[1]!CRMad[Donnée],"",0,1)="","","X")</f>
        <v>#REF!</v>
      </c>
      <c r="N145" s="218" t="e">
        <f>IF(_xlfn.XLOOKUP(Dico2[[#This Row],[Nom du champ]],[1]!DeltaIPE[Donnée],[1]!DeltaIPE[Donnée],"",0,1)="","","X")</f>
        <v>#REF!</v>
      </c>
      <c r="O145" s="218" t="e">
        <f>IF(_xlfn.XLOOKUP(Dico2[[#This Row],[Nom du champ]],[1]!HistoIPE[Donnée],[1]!HistoIPE[Donnée],"",0,1)="","","X")</f>
        <v>#REF!</v>
      </c>
      <c r="P145" s="218" t="e">
        <f>IF(_xlfn.XLOOKUP(Dico2[[#This Row],[Nom du champ]],[1]!CPN[Donnée],[1]!CPN[Donnée],"",0,1)="","","X")</f>
        <v>#REF!</v>
      </c>
      <c r="Q145" s="218" t="e">
        <f>IF(_xlfn.XLOOKUP(Dico2[[#This Row],[Nom du champ]],[1]!DeltaCPN[Donnée],[1]!DeltaCPN[Donnée],"",0,1)="","","X")</f>
        <v>#REF!</v>
      </c>
      <c r="R145" s="218" t="e">
        <f>IF(_xlfn.XLOOKUP(Dico2[[#This Row],[Nom du champ]],[1]!HistoCPN[Donnée],[1]!HistoCPN[Donnée],"",0,1)="","","X")</f>
        <v>#REF!</v>
      </c>
      <c r="S145" s="218" t="e">
        <f>IF(_xlfn.XLOOKUP(Dico2[[#This Row],[Nom du champ]],[1]!CmdinfoPM[Donnée],[1]!CmdinfoPM[Donnée],"",0,1)="","","X")</f>
        <v>#REF!</v>
      </c>
      <c r="T145" s="218" t="e">
        <f>IF(_xlfn.XLOOKUP(Dico2[[#This Row],[Nom du champ]],[1]!ARCmdInfoPM[Donnée],[1]!ARCmdInfoPM[Donnée],"",0,1)="","","X")</f>
        <v>#REF!</v>
      </c>
      <c r="U145" s="218" t="e">
        <f>IF(_xlfn.XLOOKUP(Dico2[[#This Row],[Nom du champ]],[1]!ARMad[Donnée],[1]!ARMad[Donnée],"",0,1)="","","X")</f>
        <v>#REF!</v>
      </c>
      <c r="V145" s="218" t="e">
        <f>IF(_xlfn.XLOOKUP(Dico2[[#This Row],[Nom du champ]],[1]!NotifPrev[Donnée],[1]!NotifPrev[Donnée],"",0,1)="","","X")</f>
        <v>#REF!</v>
      </c>
      <c r="W145" s="218" t="e">
        <f>IF(_xlfn.XLOOKUP(Dico2[[#This Row],[Nom du champ]],[1]!CRInfoSyndic[Donnée],[1]!CRInfoSyndic[Donnée],"",0,1)="","","X")</f>
        <v>#REF!</v>
      </c>
      <c r="X145" s="218" t="e">
        <f>IF(_xlfn.XLOOKUP(Dico2[[#This Row],[Nom du champ]],[1]!Addu[Donnée],[1]!Addu[Donnée],"",0,1)="","","X")</f>
        <v>#REF!</v>
      </c>
      <c r="Y145" s="218" t="e">
        <f>IF(_xlfn.XLOOKUP(Dico2[[#This Row],[Nom du champ]],[1]!CRAddu[Donnée],[1]!CRAddu[Donnée],"",0,1)="","","X")</f>
        <v>#REF!</v>
      </c>
      <c r="Z145" s="218" t="e">
        <f>IF(_xlfn.XLOOKUP(Dico2[[#This Row],[Nom du champ]],[1]!CmdAnn[Donnée],[1]!CmdAnn[Donnée],"",0,1)="","","X")</f>
        <v>#REF!</v>
      </c>
      <c r="AA145" s="218" t="e">
        <f>IF(_xlfn.XLOOKUP(Dico2[[#This Row],[Nom du champ]],[1]!CRAnnu[Donnée],[1]!CRAnnu[Donnée],"",0,1)="","","X")</f>
        <v>#REF!</v>
      </c>
    </row>
    <row r="146" spans="1:27">
      <c r="A146" s="211" t="s">
        <v>428</v>
      </c>
      <c r="B146" s="211" t="s">
        <v>130</v>
      </c>
      <c r="D146" s="218" t="e">
        <f>IF(_xlfn.XLOOKUP(Dico2[[#This Row],[Nom du champ]],[1]!IPE[Donnée],[1]!IPE[Donnée],"",0,1)="","","X")</f>
        <v>#REF!</v>
      </c>
      <c r="E146" s="218" t="e">
        <f>IF(_xlfn.XLOOKUP(Dico2[[#This Row],[Nom du champ]],[1]!CmdPB[Donnée],[1]!CmdPB[Donnée],"",0,1)="","","X")</f>
        <v>#REF!</v>
      </c>
      <c r="F146" s="218" t="e">
        <f>IF(_xlfn.XLOOKUP(Dico2[[#This Row],[Nom du champ]],[1]!ARcmdPB[Donnée],[1]!ARcmdPB[Donnée],"",0,1)="","","X")</f>
        <v>#REF!</v>
      </c>
      <c r="G146" s="218" t="e">
        <f>IF(_xlfn.XLOOKUP(Dico2[[#This Row],[Nom du champ]],[1]!CRcmdPB[Donnée],[1]!CRcmdPB[Donnée],"",0,1)="","","X")</f>
        <v>#REF!</v>
      </c>
      <c r="H146" s="218" t="e">
        <f>IF(_xlfn.XLOOKUP(Dico2[[#This Row],[Nom du champ]],[1]!AnnulationPB[Donnée],[1]!AnnulationPB[Donnée],"",0,1)="","","X")</f>
        <v>#REF!</v>
      </c>
      <c r="I146" s="218" t="e">
        <f>IF(_xlfn.XLOOKUP(Dico2[[#This Row],[Nom du champ]],[1]!ARannulationPB[Donnée],[1]!ARannulationPB[Donnée],"",0,1)="","","X")</f>
        <v>#REF!</v>
      </c>
      <c r="J146" s="218" t="e">
        <f>IF(_xlfn.XLOOKUP(Dico2[[#This Row],[Nom du champ]],[1]!CmdExtU[Donnée],[1]!CmdExtU[Donnée],"",0,1)="","","X")</f>
        <v>#REF!</v>
      </c>
      <c r="K146" s="218" t="e">
        <f>IF(_xlfn.XLOOKUP(Dico2[[#This Row],[Nom du champ]],[1]!ARCmdExtU[Donnée],[1]!ARCmdExtU[Donnée],"",0,1)="","","X")</f>
        <v>#REF!</v>
      </c>
      <c r="L146" s="218" t="e">
        <f>IF(_xlfn.XLOOKUP(Dico2[[#This Row],[Nom du champ]],[1]!CRCmdExtU[Donnée],[1]!CRCmdExtU[Donnée],"",0,1)="","","X")</f>
        <v>#REF!</v>
      </c>
      <c r="M146" s="218" t="e">
        <f>IF(_xlfn.XLOOKUP(Dico2[[#This Row],[Nom du champ]],[1]!CRMad[Donnée],[1]!CRMad[Donnée],"",0,1)="","","X")</f>
        <v>#REF!</v>
      </c>
      <c r="N146" s="218" t="e">
        <f>IF(_xlfn.XLOOKUP(Dico2[[#This Row],[Nom du champ]],[1]!DeltaIPE[Donnée],[1]!DeltaIPE[Donnée],"",0,1)="","","X")</f>
        <v>#REF!</v>
      </c>
      <c r="O146" s="218" t="e">
        <f>IF(_xlfn.XLOOKUP(Dico2[[#This Row],[Nom du champ]],[1]!HistoIPE[Donnée],[1]!HistoIPE[Donnée],"",0,1)="","","X")</f>
        <v>#REF!</v>
      </c>
      <c r="P146" s="218" t="e">
        <f>IF(_xlfn.XLOOKUP(Dico2[[#This Row],[Nom du champ]],[1]!CPN[Donnée],[1]!CPN[Donnée],"",0,1)="","","X")</f>
        <v>#REF!</v>
      </c>
      <c r="Q146" s="218" t="e">
        <f>IF(_xlfn.XLOOKUP(Dico2[[#This Row],[Nom du champ]],[1]!DeltaCPN[Donnée],[1]!DeltaCPN[Donnée],"",0,1)="","","X")</f>
        <v>#REF!</v>
      </c>
      <c r="R146" s="218" t="e">
        <f>IF(_xlfn.XLOOKUP(Dico2[[#This Row],[Nom du champ]],[1]!HistoCPN[Donnée],[1]!HistoCPN[Donnée],"",0,1)="","","X")</f>
        <v>#REF!</v>
      </c>
      <c r="S146" s="218" t="e">
        <f>IF(_xlfn.XLOOKUP(Dico2[[#This Row],[Nom du champ]],[1]!CmdinfoPM[Donnée],[1]!CmdinfoPM[Donnée],"",0,1)="","","X")</f>
        <v>#REF!</v>
      </c>
      <c r="T146" s="218" t="e">
        <f>IF(_xlfn.XLOOKUP(Dico2[[#This Row],[Nom du champ]],[1]!ARCmdInfoPM[Donnée],[1]!ARCmdInfoPM[Donnée],"",0,1)="","","X")</f>
        <v>#REF!</v>
      </c>
      <c r="U146" s="218" t="e">
        <f>IF(_xlfn.XLOOKUP(Dico2[[#This Row],[Nom du champ]],[1]!ARMad[Donnée],[1]!ARMad[Donnée],"",0,1)="","","X")</f>
        <v>#REF!</v>
      </c>
      <c r="V146" s="218" t="e">
        <f>IF(_xlfn.XLOOKUP(Dico2[[#This Row],[Nom du champ]],[1]!NotifPrev[Donnée],[1]!NotifPrev[Donnée],"",0,1)="","","X")</f>
        <v>#REF!</v>
      </c>
      <c r="W146" s="218" t="e">
        <f>IF(_xlfn.XLOOKUP(Dico2[[#This Row],[Nom du champ]],[1]!CRInfoSyndic[Donnée],[1]!CRInfoSyndic[Donnée],"",0,1)="","","X")</f>
        <v>#REF!</v>
      </c>
      <c r="X146" s="218" t="e">
        <f>IF(_xlfn.XLOOKUP(Dico2[[#This Row],[Nom du champ]],[1]!Addu[Donnée],[1]!Addu[Donnée],"",0,1)="","","X")</f>
        <v>#REF!</v>
      </c>
      <c r="Y146" s="218" t="e">
        <f>IF(_xlfn.XLOOKUP(Dico2[[#This Row],[Nom du champ]],[1]!CRAddu[Donnée],[1]!CRAddu[Donnée],"",0,1)="","","X")</f>
        <v>#REF!</v>
      </c>
      <c r="Z146" s="218" t="e">
        <f>IF(_xlfn.XLOOKUP(Dico2[[#This Row],[Nom du champ]],[1]!CmdAnn[Donnée],[1]!CmdAnn[Donnée],"",0,1)="","","X")</f>
        <v>#REF!</v>
      </c>
      <c r="AA146" s="218" t="e">
        <f>IF(_xlfn.XLOOKUP(Dico2[[#This Row],[Nom du champ]],[1]!CRAnnu[Donnée],[1]!CRAnnu[Donnée],"",0,1)="","","X")</f>
        <v>#REF!</v>
      </c>
    </row>
    <row r="147" spans="1:27">
      <c r="A147" s="221" t="s">
        <v>171</v>
      </c>
      <c r="B147" s="221" t="s">
        <v>41</v>
      </c>
      <c r="D147" s="218" t="e">
        <f>IF(_xlfn.XLOOKUP(Dico2[[#This Row],[Nom du champ]],[1]!IPE[Donnée],[1]!IPE[Donnée],"",0,1)="","","X")</f>
        <v>#REF!</v>
      </c>
      <c r="E147" s="218" t="e">
        <f>IF(_xlfn.XLOOKUP(Dico2[[#This Row],[Nom du champ]],[1]!CmdPB[Donnée],[1]!CmdPB[Donnée],"",0,1)="","","X")</f>
        <v>#REF!</v>
      </c>
      <c r="F147" s="218" t="e">
        <f>IF(_xlfn.XLOOKUP(Dico2[[#This Row],[Nom du champ]],[1]!ARcmdPB[Donnée],[1]!ARcmdPB[Donnée],"",0,1)="","","X")</f>
        <v>#REF!</v>
      </c>
      <c r="G147" s="218" t="e">
        <f>IF(_xlfn.XLOOKUP(Dico2[[#This Row],[Nom du champ]],[1]!CRcmdPB[Donnée],[1]!CRcmdPB[Donnée],"",0,1)="","","X")</f>
        <v>#REF!</v>
      </c>
      <c r="H147" s="218" t="e">
        <f>IF(_xlfn.XLOOKUP(Dico2[[#This Row],[Nom du champ]],[1]!AnnulationPB[Donnée],[1]!AnnulationPB[Donnée],"",0,1)="","","X")</f>
        <v>#REF!</v>
      </c>
      <c r="I147" s="218" t="e">
        <f>IF(_xlfn.XLOOKUP(Dico2[[#This Row],[Nom du champ]],[1]!ARannulationPB[Donnée],[1]!ARannulationPB[Donnée],"",0,1)="","","X")</f>
        <v>#REF!</v>
      </c>
      <c r="J147" s="218" t="e">
        <f>IF(_xlfn.XLOOKUP(Dico2[[#This Row],[Nom du champ]],[1]!CmdExtU[Donnée],[1]!CmdExtU[Donnée],"",0,1)="","","X")</f>
        <v>#REF!</v>
      </c>
      <c r="K147" s="218" t="e">
        <f>IF(_xlfn.XLOOKUP(Dico2[[#This Row],[Nom du champ]],[1]!ARCmdExtU[Donnée],[1]!ARCmdExtU[Donnée],"",0,1)="","","X")</f>
        <v>#REF!</v>
      </c>
      <c r="L147" s="218" t="e">
        <f>IF(_xlfn.XLOOKUP(Dico2[[#This Row],[Nom du champ]],[1]!CRCmdExtU[Donnée],[1]!CRCmdExtU[Donnée],"",0,1)="","","X")</f>
        <v>#REF!</v>
      </c>
      <c r="M147" s="218" t="e">
        <f>IF(_xlfn.XLOOKUP(Dico2[[#This Row],[Nom du champ]],[1]!CRMad[Donnée],[1]!CRMad[Donnée],"",0,1)="","","X")</f>
        <v>#REF!</v>
      </c>
      <c r="N147" s="218" t="e">
        <f>IF(_xlfn.XLOOKUP(Dico2[[#This Row],[Nom du champ]],[1]!DeltaIPE[Donnée],[1]!DeltaIPE[Donnée],"",0,1)="","","X")</f>
        <v>#REF!</v>
      </c>
      <c r="O147" s="218" t="e">
        <f>IF(_xlfn.XLOOKUP(Dico2[[#This Row],[Nom du champ]],[1]!HistoIPE[Donnée],[1]!HistoIPE[Donnée],"",0,1)="","","X")</f>
        <v>#REF!</v>
      </c>
      <c r="P147" s="218" t="e">
        <f>IF(_xlfn.XLOOKUP(Dico2[[#This Row],[Nom du champ]],[1]!CPN[Donnée],[1]!CPN[Donnée],"",0,1)="","","X")</f>
        <v>#REF!</v>
      </c>
      <c r="Q147" s="218" t="e">
        <f>IF(_xlfn.XLOOKUP(Dico2[[#This Row],[Nom du champ]],[1]!DeltaCPN[Donnée],[1]!DeltaCPN[Donnée],"",0,1)="","","X")</f>
        <v>#REF!</v>
      </c>
      <c r="R147" s="218" t="e">
        <f>IF(_xlfn.XLOOKUP(Dico2[[#This Row],[Nom du champ]],[1]!HistoCPN[Donnée],[1]!HistoCPN[Donnée],"",0,1)="","","X")</f>
        <v>#REF!</v>
      </c>
      <c r="S147" s="218" t="e">
        <f>IF(_xlfn.XLOOKUP(Dico2[[#This Row],[Nom du champ]],[1]!CmdinfoPM[Donnée],[1]!CmdinfoPM[Donnée],"",0,1)="","","X")</f>
        <v>#REF!</v>
      </c>
      <c r="T147" s="218" t="e">
        <f>IF(_xlfn.XLOOKUP(Dico2[[#This Row],[Nom du champ]],[1]!ARCmdInfoPM[Donnée],[1]!ARCmdInfoPM[Donnée],"",0,1)="","","X")</f>
        <v>#REF!</v>
      </c>
      <c r="U147" s="218" t="e">
        <f>IF(_xlfn.XLOOKUP(Dico2[[#This Row],[Nom du champ]],[1]!ARMad[Donnée],[1]!ARMad[Donnée],"",0,1)="","","X")</f>
        <v>#REF!</v>
      </c>
      <c r="V147" s="218" t="e">
        <f>IF(_xlfn.XLOOKUP(Dico2[[#This Row],[Nom du champ]],[1]!NotifPrev[Donnée],[1]!NotifPrev[Donnée],"",0,1)="","","X")</f>
        <v>#REF!</v>
      </c>
      <c r="W147" s="218" t="e">
        <f>IF(_xlfn.XLOOKUP(Dico2[[#This Row],[Nom du champ]],[1]!CRInfoSyndic[Donnée],[1]!CRInfoSyndic[Donnée],"",0,1)="","","X")</f>
        <v>#REF!</v>
      </c>
      <c r="X147" s="218" t="e">
        <f>IF(_xlfn.XLOOKUP(Dico2[[#This Row],[Nom du champ]],[1]!Addu[Donnée],[1]!Addu[Donnée],"",0,1)="","","X")</f>
        <v>#REF!</v>
      </c>
      <c r="Y147" s="218" t="e">
        <f>IF(_xlfn.XLOOKUP(Dico2[[#This Row],[Nom du champ]],[1]!CRAddu[Donnée],[1]!CRAddu[Donnée],"",0,1)="","","X")</f>
        <v>#REF!</v>
      </c>
      <c r="Z147" s="218" t="e">
        <f>IF(_xlfn.XLOOKUP(Dico2[[#This Row],[Nom du champ]],[1]!CmdAnn[Donnée],[1]!CmdAnn[Donnée],"",0,1)="","","X")</f>
        <v>#REF!</v>
      </c>
      <c r="AA147" s="218" t="e">
        <f>IF(_xlfn.XLOOKUP(Dico2[[#This Row],[Nom du champ]],[1]!CRAnnu[Donnée],[1]!CRAnnu[Donnée],"",0,1)="","","X")</f>
        <v>#REF!</v>
      </c>
    </row>
    <row r="148" spans="1:27">
      <c r="A148" s="212" t="s">
        <v>292</v>
      </c>
      <c r="B148" s="211" t="s">
        <v>41</v>
      </c>
      <c r="D148" s="218" t="e">
        <f>IF(_xlfn.XLOOKUP(Dico2[[#This Row],[Nom du champ]],[1]!IPE[Donnée],[1]!IPE[Donnée],"",0,1)="","","X")</f>
        <v>#REF!</v>
      </c>
      <c r="E148" s="218" t="e">
        <f>IF(_xlfn.XLOOKUP(Dico2[[#This Row],[Nom du champ]],[1]!CmdPB[Donnée],[1]!CmdPB[Donnée],"",0,1)="","","X")</f>
        <v>#REF!</v>
      </c>
      <c r="F148" s="218" t="e">
        <f>IF(_xlfn.XLOOKUP(Dico2[[#This Row],[Nom du champ]],[1]!ARcmdPB[Donnée],[1]!ARcmdPB[Donnée],"",0,1)="","","X")</f>
        <v>#REF!</v>
      </c>
      <c r="G148" s="218" t="e">
        <f>IF(_xlfn.XLOOKUP(Dico2[[#This Row],[Nom du champ]],[1]!CRcmdPB[Donnée],[1]!CRcmdPB[Donnée],"",0,1)="","","X")</f>
        <v>#REF!</v>
      </c>
      <c r="H148" s="218" t="e">
        <f>IF(_xlfn.XLOOKUP(Dico2[[#This Row],[Nom du champ]],[1]!AnnulationPB[Donnée],[1]!AnnulationPB[Donnée],"",0,1)="","","X")</f>
        <v>#REF!</v>
      </c>
      <c r="I148" s="218" t="e">
        <f>IF(_xlfn.XLOOKUP(Dico2[[#This Row],[Nom du champ]],[1]!ARannulationPB[Donnée],[1]!ARannulationPB[Donnée],"",0,1)="","","X")</f>
        <v>#REF!</v>
      </c>
      <c r="J148" s="218" t="e">
        <f>IF(_xlfn.XLOOKUP(Dico2[[#This Row],[Nom du champ]],[1]!CmdExtU[Donnée],[1]!CmdExtU[Donnée],"",0,1)="","","X")</f>
        <v>#REF!</v>
      </c>
      <c r="K148" s="218" t="e">
        <f>IF(_xlfn.XLOOKUP(Dico2[[#This Row],[Nom du champ]],[1]!ARCmdExtU[Donnée],[1]!ARCmdExtU[Donnée],"",0,1)="","","X")</f>
        <v>#REF!</v>
      </c>
      <c r="L148" s="218" t="e">
        <f>IF(_xlfn.XLOOKUP(Dico2[[#This Row],[Nom du champ]],[1]!CRCmdExtU[Donnée],[1]!CRCmdExtU[Donnée],"",0,1)="","","X")</f>
        <v>#REF!</v>
      </c>
      <c r="M148" s="218" t="e">
        <f>IF(_xlfn.XLOOKUP(Dico2[[#This Row],[Nom du champ]],[1]!CRMad[Donnée],[1]!CRMad[Donnée],"",0,1)="","","X")</f>
        <v>#REF!</v>
      </c>
      <c r="N148" s="218" t="e">
        <f>IF(_xlfn.XLOOKUP(Dico2[[#This Row],[Nom du champ]],[1]!DeltaIPE[Donnée],[1]!DeltaIPE[Donnée],"",0,1)="","","X")</f>
        <v>#REF!</v>
      </c>
      <c r="O148" s="218" t="e">
        <f>IF(_xlfn.XLOOKUP(Dico2[[#This Row],[Nom du champ]],[1]!HistoIPE[Donnée],[1]!HistoIPE[Donnée],"",0,1)="","","X")</f>
        <v>#REF!</v>
      </c>
      <c r="P148" s="218" t="e">
        <f>IF(_xlfn.XLOOKUP(Dico2[[#This Row],[Nom du champ]],[1]!CPN[Donnée],[1]!CPN[Donnée],"",0,1)="","","X")</f>
        <v>#REF!</v>
      </c>
      <c r="Q148" s="218" t="e">
        <f>IF(_xlfn.XLOOKUP(Dico2[[#This Row],[Nom du champ]],[1]!DeltaCPN[Donnée],[1]!DeltaCPN[Donnée],"",0,1)="","","X")</f>
        <v>#REF!</v>
      </c>
      <c r="R148" s="218" t="e">
        <f>IF(_xlfn.XLOOKUP(Dico2[[#This Row],[Nom du champ]],[1]!HistoCPN[Donnée],[1]!HistoCPN[Donnée],"",0,1)="","","X")</f>
        <v>#REF!</v>
      </c>
      <c r="S148" s="218" t="e">
        <f>IF(_xlfn.XLOOKUP(Dico2[[#This Row],[Nom du champ]],[1]!CmdinfoPM[Donnée],[1]!CmdinfoPM[Donnée],"",0,1)="","","X")</f>
        <v>#REF!</v>
      </c>
      <c r="T148" s="218" t="e">
        <f>IF(_xlfn.XLOOKUP(Dico2[[#This Row],[Nom du champ]],[1]!ARCmdInfoPM[Donnée],[1]!ARCmdInfoPM[Donnée],"",0,1)="","","X")</f>
        <v>#REF!</v>
      </c>
      <c r="U148" s="218" t="e">
        <f>IF(_xlfn.XLOOKUP(Dico2[[#This Row],[Nom du champ]],[1]!ARMad[Donnée],[1]!ARMad[Donnée],"",0,1)="","","X")</f>
        <v>#REF!</v>
      </c>
      <c r="V148" s="218" t="e">
        <f>IF(_xlfn.XLOOKUP(Dico2[[#This Row],[Nom du champ]],[1]!NotifPrev[Donnée],[1]!NotifPrev[Donnée],"",0,1)="","","X")</f>
        <v>#REF!</v>
      </c>
      <c r="W148" s="218" t="e">
        <f>IF(_xlfn.XLOOKUP(Dico2[[#This Row],[Nom du champ]],[1]!CRInfoSyndic[Donnée],[1]!CRInfoSyndic[Donnée],"",0,1)="","","X")</f>
        <v>#REF!</v>
      </c>
      <c r="X148" s="218" t="e">
        <f>IF(_xlfn.XLOOKUP(Dico2[[#This Row],[Nom du champ]],[1]!Addu[Donnée],[1]!Addu[Donnée],"",0,1)="","","X")</f>
        <v>#REF!</v>
      </c>
      <c r="Y148" s="218" t="e">
        <f>IF(_xlfn.XLOOKUP(Dico2[[#This Row],[Nom du champ]],[1]!CRAddu[Donnée],[1]!CRAddu[Donnée],"",0,1)="","","X")</f>
        <v>#REF!</v>
      </c>
      <c r="Z148" s="218" t="e">
        <f>IF(_xlfn.XLOOKUP(Dico2[[#This Row],[Nom du champ]],[1]!CmdAnn[Donnée],[1]!CmdAnn[Donnée],"",0,1)="","","X")</f>
        <v>#REF!</v>
      </c>
      <c r="AA148" s="218" t="e">
        <f>IF(_xlfn.XLOOKUP(Dico2[[#This Row],[Nom du champ]],[1]!CRAnnu[Donnée],[1]!CRAnnu[Donnée],"",0,1)="","","X")</f>
        <v>#REF!</v>
      </c>
    </row>
    <row r="149" spans="1:27">
      <c r="A149" s="211" t="s">
        <v>437</v>
      </c>
      <c r="B149" s="211" t="s">
        <v>130</v>
      </c>
      <c r="D149" s="218" t="e">
        <f>IF(_xlfn.XLOOKUP(Dico2[[#This Row],[Nom du champ]],[1]!IPE[Donnée],[1]!IPE[Donnée],"",0,1)="","","X")</f>
        <v>#REF!</v>
      </c>
      <c r="E149" s="218" t="e">
        <f>IF(_xlfn.XLOOKUP(Dico2[[#This Row],[Nom du champ]],[1]!CmdPB[Donnée],[1]!CmdPB[Donnée],"",0,1)="","","X")</f>
        <v>#REF!</v>
      </c>
      <c r="F149" s="218" t="e">
        <f>IF(_xlfn.XLOOKUP(Dico2[[#This Row],[Nom du champ]],[1]!ARcmdPB[Donnée],[1]!ARcmdPB[Donnée],"",0,1)="","","X")</f>
        <v>#REF!</v>
      </c>
      <c r="G149" s="218" t="e">
        <f>IF(_xlfn.XLOOKUP(Dico2[[#This Row],[Nom du champ]],[1]!CRcmdPB[Donnée],[1]!CRcmdPB[Donnée],"",0,1)="","","X")</f>
        <v>#REF!</v>
      </c>
      <c r="H149" s="218" t="e">
        <f>IF(_xlfn.XLOOKUP(Dico2[[#This Row],[Nom du champ]],[1]!AnnulationPB[Donnée],[1]!AnnulationPB[Donnée],"",0,1)="","","X")</f>
        <v>#REF!</v>
      </c>
      <c r="I149" s="218" t="e">
        <f>IF(_xlfn.XLOOKUP(Dico2[[#This Row],[Nom du champ]],[1]!ARannulationPB[Donnée],[1]!ARannulationPB[Donnée],"",0,1)="","","X")</f>
        <v>#REF!</v>
      </c>
      <c r="J149" s="218" t="e">
        <f>IF(_xlfn.XLOOKUP(Dico2[[#This Row],[Nom du champ]],[1]!CmdExtU[Donnée],[1]!CmdExtU[Donnée],"",0,1)="","","X")</f>
        <v>#REF!</v>
      </c>
      <c r="K149" s="218" t="e">
        <f>IF(_xlfn.XLOOKUP(Dico2[[#This Row],[Nom du champ]],[1]!ARCmdExtU[Donnée],[1]!ARCmdExtU[Donnée],"",0,1)="","","X")</f>
        <v>#REF!</v>
      </c>
      <c r="L149" s="218" t="e">
        <f>IF(_xlfn.XLOOKUP(Dico2[[#This Row],[Nom du champ]],[1]!CRCmdExtU[Donnée],[1]!CRCmdExtU[Donnée],"",0,1)="","","X")</f>
        <v>#REF!</v>
      </c>
      <c r="M149" s="218" t="e">
        <f>IF(_xlfn.XLOOKUP(Dico2[[#This Row],[Nom du champ]],[1]!CRMad[Donnée],[1]!CRMad[Donnée],"",0,1)="","","X")</f>
        <v>#REF!</v>
      </c>
      <c r="N149" s="218" t="e">
        <f>IF(_xlfn.XLOOKUP(Dico2[[#This Row],[Nom du champ]],[1]!DeltaIPE[Donnée],[1]!DeltaIPE[Donnée],"",0,1)="","","X")</f>
        <v>#REF!</v>
      </c>
      <c r="O149" s="218" t="e">
        <f>IF(_xlfn.XLOOKUP(Dico2[[#This Row],[Nom du champ]],[1]!HistoIPE[Donnée],[1]!HistoIPE[Donnée],"",0,1)="","","X")</f>
        <v>#REF!</v>
      </c>
      <c r="P149" s="218" t="e">
        <f>IF(_xlfn.XLOOKUP(Dico2[[#This Row],[Nom du champ]],[1]!CPN[Donnée],[1]!CPN[Donnée],"",0,1)="","","X")</f>
        <v>#REF!</v>
      </c>
      <c r="Q149" s="218" t="e">
        <f>IF(_xlfn.XLOOKUP(Dico2[[#This Row],[Nom du champ]],[1]!DeltaCPN[Donnée],[1]!DeltaCPN[Donnée],"",0,1)="","","X")</f>
        <v>#REF!</v>
      </c>
      <c r="R149" s="218" t="e">
        <f>IF(_xlfn.XLOOKUP(Dico2[[#This Row],[Nom du champ]],[1]!HistoCPN[Donnée],[1]!HistoCPN[Donnée],"",0,1)="","","X")</f>
        <v>#REF!</v>
      </c>
      <c r="S149" s="218" t="e">
        <f>IF(_xlfn.XLOOKUP(Dico2[[#This Row],[Nom du champ]],[1]!CmdinfoPM[Donnée],[1]!CmdinfoPM[Donnée],"",0,1)="","","X")</f>
        <v>#REF!</v>
      </c>
      <c r="T149" s="218" t="e">
        <f>IF(_xlfn.XLOOKUP(Dico2[[#This Row],[Nom du champ]],[1]!ARCmdInfoPM[Donnée],[1]!ARCmdInfoPM[Donnée],"",0,1)="","","X")</f>
        <v>#REF!</v>
      </c>
      <c r="U149" s="218" t="e">
        <f>IF(_xlfn.XLOOKUP(Dico2[[#This Row],[Nom du champ]],[1]!ARMad[Donnée],[1]!ARMad[Donnée],"",0,1)="","","X")</f>
        <v>#REF!</v>
      </c>
      <c r="V149" s="218" t="e">
        <f>IF(_xlfn.XLOOKUP(Dico2[[#This Row],[Nom du champ]],[1]!NotifPrev[Donnée],[1]!NotifPrev[Donnée],"",0,1)="","","X")</f>
        <v>#REF!</v>
      </c>
      <c r="W149" s="218" t="e">
        <f>IF(_xlfn.XLOOKUP(Dico2[[#This Row],[Nom du champ]],[1]!CRInfoSyndic[Donnée],[1]!CRInfoSyndic[Donnée],"",0,1)="","","X")</f>
        <v>#REF!</v>
      </c>
      <c r="X149" s="218" t="e">
        <f>IF(_xlfn.XLOOKUP(Dico2[[#This Row],[Nom du champ]],[1]!Addu[Donnée],[1]!Addu[Donnée],"",0,1)="","","X")</f>
        <v>#REF!</v>
      </c>
      <c r="Y149" s="218" t="e">
        <f>IF(_xlfn.XLOOKUP(Dico2[[#This Row],[Nom du champ]],[1]!CRAddu[Donnée],[1]!CRAddu[Donnée],"",0,1)="","","X")</f>
        <v>#REF!</v>
      </c>
      <c r="Z149" s="218" t="e">
        <f>IF(_xlfn.XLOOKUP(Dico2[[#This Row],[Nom du champ]],[1]!CmdAnn[Donnée],[1]!CmdAnn[Donnée],"",0,1)="","","X")</f>
        <v>#REF!</v>
      </c>
      <c r="AA149" s="218" t="e">
        <f>IF(_xlfn.XLOOKUP(Dico2[[#This Row],[Nom du champ]],[1]!CRAnnu[Donnée],[1]!CRAnnu[Donnée],"",0,1)="","","X")</f>
        <v>#REF!</v>
      </c>
    </row>
    <row r="150" spans="1:27" ht="20.399999999999999">
      <c r="A150" s="211" t="s">
        <v>444</v>
      </c>
      <c r="B150" s="211" t="s">
        <v>607</v>
      </c>
      <c r="D150" s="218" t="e">
        <f>IF(_xlfn.XLOOKUP(Dico2[[#This Row],[Nom du champ]],[1]!IPE[Donnée],[1]!IPE[Donnée],"",0,1)="","","X")</f>
        <v>#REF!</v>
      </c>
      <c r="E150" s="218" t="e">
        <f>IF(_xlfn.XLOOKUP(Dico2[[#This Row],[Nom du champ]],[1]!CmdPB[Donnée],[1]!CmdPB[Donnée],"",0,1)="","","X")</f>
        <v>#REF!</v>
      </c>
      <c r="F150" s="218" t="e">
        <f>IF(_xlfn.XLOOKUP(Dico2[[#This Row],[Nom du champ]],[1]!ARcmdPB[Donnée],[1]!ARcmdPB[Donnée],"",0,1)="","","X")</f>
        <v>#REF!</v>
      </c>
      <c r="G150" s="218" t="e">
        <f>IF(_xlfn.XLOOKUP(Dico2[[#This Row],[Nom du champ]],[1]!CRcmdPB[Donnée],[1]!CRcmdPB[Donnée],"",0,1)="","","X")</f>
        <v>#REF!</v>
      </c>
      <c r="H150" s="218" t="e">
        <f>IF(_xlfn.XLOOKUP(Dico2[[#This Row],[Nom du champ]],[1]!AnnulationPB[Donnée],[1]!AnnulationPB[Donnée],"",0,1)="","","X")</f>
        <v>#REF!</v>
      </c>
      <c r="I150" s="218" t="e">
        <f>IF(_xlfn.XLOOKUP(Dico2[[#This Row],[Nom du champ]],[1]!ARannulationPB[Donnée],[1]!ARannulationPB[Donnée],"",0,1)="","","X")</f>
        <v>#REF!</v>
      </c>
      <c r="J150" s="218" t="e">
        <f>IF(_xlfn.XLOOKUP(Dico2[[#This Row],[Nom du champ]],[1]!CmdExtU[Donnée],[1]!CmdExtU[Donnée],"",0,1)="","","X")</f>
        <v>#REF!</v>
      </c>
      <c r="K150" s="218" t="e">
        <f>IF(_xlfn.XLOOKUP(Dico2[[#This Row],[Nom du champ]],[1]!ARCmdExtU[Donnée],[1]!ARCmdExtU[Donnée],"",0,1)="","","X")</f>
        <v>#REF!</v>
      </c>
      <c r="L150" s="218" t="e">
        <f>IF(_xlfn.XLOOKUP(Dico2[[#This Row],[Nom du champ]],[1]!CRCmdExtU[Donnée],[1]!CRCmdExtU[Donnée],"",0,1)="","","X")</f>
        <v>#REF!</v>
      </c>
      <c r="M150" s="218" t="e">
        <f>IF(_xlfn.XLOOKUP(Dico2[[#This Row],[Nom du champ]],[1]!CRMad[Donnée],[1]!CRMad[Donnée],"",0,1)="","","X")</f>
        <v>#REF!</v>
      </c>
      <c r="N150" s="218" t="e">
        <f>IF(_xlfn.XLOOKUP(Dico2[[#This Row],[Nom du champ]],[1]!DeltaIPE[Donnée],[1]!DeltaIPE[Donnée],"",0,1)="","","X")</f>
        <v>#REF!</v>
      </c>
      <c r="O150" s="218" t="e">
        <f>IF(_xlfn.XLOOKUP(Dico2[[#This Row],[Nom du champ]],[1]!HistoIPE[Donnée],[1]!HistoIPE[Donnée],"",0,1)="","","X")</f>
        <v>#REF!</v>
      </c>
      <c r="P150" s="218" t="e">
        <f>IF(_xlfn.XLOOKUP(Dico2[[#This Row],[Nom du champ]],[1]!CPN[Donnée],[1]!CPN[Donnée],"",0,1)="","","X")</f>
        <v>#REF!</v>
      </c>
      <c r="Q150" s="218" t="e">
        <f>IF(_xlfn.XLOOKUP(Dico2[[#This Row],[Nom du champ]],[1]!DeltaCPN[Donnée],[1]!DeltaCPN[Donnée],"",0,1)="","","X")</f>
        <v>#REF!</v>
      </c>
      <c r="R150" s="218" t="e">
        <f>IF(_xlfn.XLOOKUP(Dico2[[#This Row],[Nom du champ]],[1]!HistoCPN[Donnée],[1]!HistoCPN[Donnée],"",0,1)="","","X")</f>
        <v>#REF!</v>
      </c>
      <c r="S150" s="218" t="e">
        <f>IF(_xlfn.XLOOKUP(Dico2[[#This Row],[Nom du champ]],[1]!CmdinfoPM[Donnée],[1]!CmdinfoPM[Donnée],"",0,1)="","","X")</f>
        <v>#REF!</v>
      </c>
      <c r="T150" s="218" t="e">
        <f>IF(_xlfn.XLOOKUP(Dico2[[#This Row],[Nom du champ]],[1]!ARCmdInfoPM[Donnée],[1]!ARCmdInfoPM[Donnée],"",0,1)="","","X")</f>
        <v>#REF!</v>
      </c>
      <c r="U150" s="218" t="e">
        <f>IF(_xlfn.XLOOKUP(Dico2[[#This Row],[Nom du champ]],[1]!ARMad[Donnée],[1]!ARMad[Donnée],"",0,1)="","","X")</f>
        <v>#REF!</v>
      </c>
      <c r="V150" s="218" t="e">
        <f>IF(_xlfn.XLOOKUP(Dico2[[#This Row],[Nom du champ]],[1]!NotifPrev[Donnée],[1]!NotifPrev[Donnée],"",0,1)="","","X")</f>
        <v>#REF!</v>
      </c>
      <c r="W150" s="218" t="e">
        <f>IF(_xlfn.XLOOKUP(Dico2[[#This Row],[Nom du champ]],[1]!CRInfoSyndic[Donnée],[1]!CRInfoSyndic[Donnée],"",0,1)="","","X")</f>
        <v>#REF!</v>
      </c>
      <c r="X150" s="218" t="e">
        <f>IF(_xlfn.XLOOKUP(Dico2[[#This Row],[Nom du champ]],[1]!Addu[Donnée],[1]!Addu[Donnée],"",0,1)="","","X")</f>
        <v>#REF!</v>
      </c>
      <c r="Y150" s="218" t="e">
        <f>IF(_xlfn.XLOOKUP(Dico2[[#This Row],[Nom du champ]],[1]!CRAddu[Donnée],[1]!CRAddu[Donnée],"",0,1)="","","X")</f>
        <v>#REF!</v>
      </c>
      <c r="Z150" s="218" t="e">
        <f>IF(_xlfn.XLOOKUP(Dico2[[#This Row],[Nom du champ]],[1]!CmdAnn[Donnée],[1]!CmdAnn[Donnée],"",0,1)="","","X")</f>
        <v>#REF!</v>
      </c>
      <c r="AA150" s="218" t="e">
        <f>IF(_xlfn.XLOOKUP(Dico2[[#This Row],[Nom du champ]],[1]!CRAnnu[Donnée],[1]!CRAnnu[Donnée],"",0,1)="","","X")</f>
        <v>#REF!</v>
      </c>
    </row>
    <row r="151" spans="1:27" ht="20.399999999999999">
      <c r="A151" s="222" t="s">
        <v>35</v>
      </c>
      <c r="B151" s="221" t="s">
        <v>41</v>
      </c>
      <c r="D151" s="218" t="e">
        <f>IF(_xlfn.XLOOKUP(Dico2[[#This Row],[Nom du champ]],[1]!IPE[Donnée],[1]!IPE[Donnée],"",0,1)="","","X")</f>
        <v>#REF!</v>
      </c>
      <c r="E151" s="218" t="e">
        <f>IF(_xlfn.XLOOKUP(Dico2[[#This Row],[Nom du champ]],[1]!CmdPB[Donnée],[1]!CmdPB[Donnée],"",0,1)="","","X")</f>
        <v>#REF!</v>
      </c>
      <c r="F151" s="218" t="e">
        <f>IF(_xlfn.XLOOKUP(Dico2[[#This Row],[Nom du champ]],[1]!ARcmdPB[Donnée],[1]!ARcmdPB[Donnée],"",0,1)="","","X")</f>
        <v>#REF!</v>
      </c>
      <c r="G151" s="218" t="e">
        <f>IF(_xlfn.XLOOKUP(Dico2[[#This Row],[Nom du champ]],[1]!CRcmdPB[Donnée],[1]!CRcmdPB[Donnée],"",0,1)="","","X")</f>
        <v>#REF!</v>
      </c>
      <c r="H151" s="218" t="e">
        <f>IF(_xlfn.XLOOKUP(Dico2[[#This Row],[Nom du champ]],[1]!AnnulationPB[Donnée],[1]!AnnulationPB[Donnée],"",0,1)="","","X")</f>
        <v>#REF!</v>
      </c>
      <c r="I151" s="218" t="e">
        <f>IF(_xlfn.XLOOKUP(Dico2[[#This Row],[Nom du champ]],[1]!ARannulationPB[Donnée],[1]!ARannulationPB[Donnée],"",0,1)="","","X")</f>
        <v>#REF!</v>
      </c>
      <c r="J151" s="218" t="e">
        <f>IF(_xlfn.XLOOKUP(Dico2[[#This Row],[Nom du champ]],[1]!CmdExtU[Donnée],[1]!CmdExtU[Donnée],"",0,1)="","","X")</f>
        <v>#REF!</v>
      </c>
      <c r="K151" s="218" t="e">
        <f>IF(_xlfn.XLOOKUP(Dico2[[#This Row],[Nom du champ]],[1]!ARCmdExtU[Donnée],[1]!ARCmdExtU[Donnée],"",0,1)="","","X")</f>
        <v>#REF!</v>
      </c>
      <c r="L151" s="218" t="e">
        <f>IF(_xlfn.XLOOKUP(Dico2[[#This Row],[Nom du champ]],[1]!CRCmdExtU[Donnée],[1]!CRCmdExtU[Donnée],"",0,1)="","","X")</f>
        <v>#REF!</v>
      </c>
      <c r="M151" s="218" t="e">
        <f>IF(_xlfn.XLOOKUP(Dico2[[#This Row],[Nom du champ]],[1]!CRMad[Donnée],[1]!CRMad[Donnée],"",0,1)="","","X")</f>
        <v>#REF!</v>
      </c>
      <c r="N151" s="218" t="e">
        <f>IF(_xlfn.XLOOKUP(Dico2[[#This Row],[Nom du champ]],[1]!DeltaIPE[Donnée],[1]!DeltaIPE[Donnée],"",0,1)="","","X")</f>
        <v>#REF!</v>
      </c>
      <c r="O151" s="218" t="e">
        <f>IF(_xlfn.XLOOKUP(Dico2[[#This Row],[Nom du champ]],[1]!HistoIPE[Donnée],[1]!HistoIPE[Donnée],"",0,1)="","","X")</f>
        <v>#REF!</v>
      </c>
      <c r="P151" s="218" t="e">
        <f>IF(_xlfn.XLOOKUP(Dico2[[#This Row],[Nom du champ]],[1]!CPN[Donnée],[1]!CPN[Donnée],"",0,1)="","","X")</f>
        <v>#REF!</v>
      </c>
      <c r="Q151" s="218" t="e">
        <f>IF(_xlfn.XLOOKUP(Dico2[[#This Row],[Nom du champ]],[1]!DeltaCPN[Donnée],[1]!DeltaCPN[Donnée],"",0,1)="","","X")</f>
        <v>#REF!</v>
      </c>
      <c r="R151" s="218" t="e">
        <f>IF(_xlfn.XLOOKUP(Dico2[[#This Row],[Nom du champ]],[1]!HistoCPN[Donnée],[1]!HistoCPN[Donnée],"",0,1)="","","X")</f>
        <v>#REF!</v>
      </c>
      <c r="S151" s="218" t="e">
        <f>IF(_xlfn.XLOOKUP(Dico2[[#This Row],[Nom du champ]],[1]!CmdinfoPM[Donnée],[1]!CmdinfoPM[Donnée],"",0,1)="","","X")</f>
        <v>#REF!</v>
      </c>
      <c r="T151" s="218" t="e">
        <f>IF(_xlfn.XLOOKUP(Dico2[[#This Row],[Nom du champ]],[1]!ARCmdInfoPM[Donnée],[1]!ARCmdInfoPM[Donnée],"",0,1)="","","X")</f>
        <v>#REF!</v>
      </c>
      <c r="U151" s="218" t="e">
        <f>IF(_xlfn.XLOOKUP(Dico2[[#This Row],[Nom du champ]],[1]!ARMad[Donnée],[1]!ARMad[Donnée],"",0,1)="","","X")</f>
        <v>#REF!</v>
      </c>
      <c r="V151" s="218" t="e">
        <f>IF(_xlfn.XLOOKUP(Dico2[[#This Row],[Nom du champ]],[1]!NotifPrev[Donnée],[1]!NotifPrev[Donnée],"",0,1)="","","X")</f>
        <v>#REF!</v>
      </c>
      <c r="W151" s="218" t="e">
        <f>IF(_xlfn.XLOOKUP(Dico2[[#This Row],[Nom du champ]],[1]!CRInfoSyndic[Donnée],[1]!CRInfoSyndic[Donnée],"",0,1)="","","X")</f>
        <v>#REF!</v>
      </c>
      <c r="X151" s="218" t="e">
        <f>IF(_xlfn.XLOOKUP(Dico2[[#This Row],[Nom du champ]],[1]!Addu[Donnée],[1]!Addu[Donnée],"",0,1)="","","X")</f>
        <v>#REF!</v>
      </c>
      <c r="Y151" s="218" t="e">
        <f>IF(_xlfn.XLOOKUP(Dico2[[#This Row],[Nom du champ]],[1]!CRAddu[Donnée],[1]!CRAddu[Donnée],"",0,1)="","","X")</f>
        <v>#REF!</v>
      </c>
      <c r="Z151" s="218" t="e">
        <f>IF(_xlfn.XLOOKUP(Dico2[[#This Row],[Nom du champ]],[1]!CmdAnn[Donnée],[1]!CmdAnn[Donnée],"",0,1)="","","X")</f>
        <v>#REF!</v>
      </c>
      <c r="AA151" s="218" t="e">
        <f>IF(_xlfn.XLOOKUP(Dico2[[#This Row],[Nom du champ]],[1]!CRAnnu[Donnée],[1]!CRAnnu[Donnée],"",0,1)="","","X")</f>
        <v>#REF!</v>
      </c>
    </row>
    <row r="152" spans="1:27">
      <c r="A152" s="210" t="s">
        <v>250</v>
      </c>
      <c r="B152" s="211" t="s">
        <v>303</v>
      </c>
      <c r="D152" s="218" t="e">
        <f>IF(_xlfn.XLOOKUP(Dico2[[#This Row],[Nom du champ]],[1]!IPE[Donnée],[1]!IPE[Donnée],"",0,1)="","","X")</f>
        <v>#REF!</v>
      </c>
      <c r="E152" s="218" t="e">
        <f>IF(_xlfn.XLOOKUP(Dico2[[#This Row],[Nom du champ]],[1]!CmdPB[Donnée],[1]!CmdPB[Donnée],"",0,1)="","","X")</f>
        <v>#REF!</v>
      </c>
      <c r="F152" s="218" t="e">
        <f>IF(_xlfn.XLOOKUP(Dico2[[#This Row],[Nom du champ]],[1]!ARcmdPB[Donnée],[1]!ARcmdPB[Donnée],"",0,1)="","","X")</f>
        <v>#REF!</v>
      </c>
      <c r="G152" s="218" t="e">
        <f>IF(_xlfn.XLOOKUP(Dico2[[#This Row],[Nom du champ]],[1]!CRcmdPB[Donnée],[1]!CRcmdPB[Donnée],"",0,1)="","","X")</f>
        <v>#REF!</v>
      </c>
      <c r="H152" s="218" t="e">
        <f>IF(_xlfn.XLOOKUP(Dico2[[#This Row],[Nom du champ]],[1]!AnnulationPB[Donnée],[1]!AnnulationPB[Donnée],"",0,1)="","","X")</f>
        <v>#REF!</v>
      </c>
      <c r="I152" s="218" t="e">
        <f>IF(_xlfn.XLOOKUP(Dico2[[#This Row],[Nom du champ]],[1]!ARannulationPB[Donnée],[1]!ARannulationPB[Donnée],"",0,1)="","","X")</f>
        <v>#REF!</v>
      </c>
      <c r="J152" s="218" t="e">
        <f>IF(_xlfn.XLOOKUP(Dico2[[#This Row],[Nom du champ]],[1]!CmdExtU[Donnée],[1]!CmdExtU[Donnée],"",0,1)="","","X")</f>
        <v>#REF!</v>
      </c>
      <c r="K152" s="218" t="e">
        <f>IF(_xlfn.XLOOKUP(Dico2[[#This Row],[Nom du champ]],[1]!ARCmdExtU[Donnée],[1]!ARCmdExtU[Donnée],"",0,1)="","","X")</f>
        <v>#REF!</v>
      </c>
      <c r="L152" s="218" t="e">
        <f>IF(_xlfn.XLOOKUP(Dico2[[#This Row],[Nom du champ]],[1]!CRCmdExtU[Donnée],[1]!CRCmdExtU[Donnée],"",0,1)="","","X")</f>
        <v>#REF!</v>
      </c>
      <c r="M152" s="218" t="e">
        <f>IF(_xlfn.XLOOKUP(Dico2[[#This Row],[Nom du champ]],[1]!CRMad[Donnée],[1]!CRMad[Donnée],"",0,1)="","","X")</f>
        <v>#REF!</v>
      </c>
      <c r="N152" s="218" t="e">
        <f>IF(_xlfn.XLOOKUP(Dico2[[#This Row],[Nom du champ]],[1]!DeltaIPE[Donnée],[1]!DeltaIPE[Donnée],"",0,1)="","","X")</f>
        <v>#REF!</v>
      </c>
      <c r="O152" s="218" t="e">
        <f>IF(_xlfn.XLOOKUP(Dico2[[#This Row],[Nom du champ]],[1]!HistoIPE[Donnée],[1]!HistoIPE[Donnée],"",0,1)="","","X")</f>
        <v>#REF!</v>
      </c>
      <c r="P152" s="218" t="e">
        <f>IF(_xlfn.XLOOKUP(Dico2[[#This Row],[Nom du champ]],[1]!CPN[Donnée],[1]!CPN[Donnée],"",0,1)="","","X")</f>
        <v>#REF!</v>
      </c>
      <c r="Q152" s="218" t="e">
        <f>IF(_xlfn.XLOOKUP(Dico2[[#This Row],[Nom du champ]],[1]!DeltaCPN[Donnée],[1]!DeltaCPN[Donnée],"",0,1)="","","X")</f>
        <v>#REF!</v>
      </c>
      <c r="R152" s="218" t="e">
        <f>IF(_xlfn.XLOOKUP(Dico2[[#This Row],[Nom du champ]],[1]!HistoCPN[Donnée],[1]!HistoCPN[Donnée],"",0,1)="","","X")</f>
        <v>#REF!</v>
      </c>
      <c r="S152" s="218" t="e">
        <f>IF(_xlfn.XLOOKUP(Dico2[[#This Row],[Nom du champ]],[1]!CmdinfoPM[Donnée],[1]!CmdinfoPM[Donnée],"",0,1)="","","X")</f>
        <v>#REF!</v>
      </c>
      <c r="T152" s="218" t="e">
        <f>IF(_xlfn.XLOOKUP(Dico2[[#This Row],[Nom du champ]],[1]!ARCmdInfoPM[Donnée],[1]!ARCmdInfoPM[Donnée],"",0,1)="","","X")</f>
        <v>#REF!</v>
      </c>
      <c r="U152" s="218" t="e">
        <f>IF(_xlfn.XLOOKUP(Dico2[[#This Row],[Nom du champ]],[1]!ARMad[Donnée],[1]!ARMad[Donnée],"",0,1)="","","X")</f>
        <v>#REF!</v>
      </c>
      <c r="V152" s="218" t="e">
        <f>IF(_xlfn.XLOOKUP(Dico2[[#This Row],[Nom du champ]],[1]!NotifPrev[Donnée],[1]!NotifPrev[Donnée],"",0,1)="","","X")</f>
        <v>#REF!</v>
      </c>
      <c r="W152" s="218" t="e">
        <f>IF(_xlfn.XLOOKUP(Dico2[[#This Row],[Nom du champ]],[1]!CRInfoSyndic[Donnée],[1]!CRInfoSyndic[Donnée],"",0,1)="","","X")</f>
        <v>#REF!</v>
      </c>
      <c r="X152" s="218" t="e">
        <f>IF(_xlfn.XLOOKUP(Dico2[[#This Row],[Nom du champ]],[1]!Addu[Donnée],[1]!Addu[Donnée],"",0,1)="","","X")</f>
        <v>#REF!</v>
      </c>
      <c r="Y152" s="218" t="e">
        <f>IF(_xlfn.XLOOKUP(Dico2[[#This Row],[Nom du champ]],[1]!CRAddu[Donnée],[1]!CRAddu[Donnée],"",0,1)="","","X")</f>
        <v>#REF!</v>
      </c>
      <c r="Z152" s="218" t="e">
        <f>IF(_xlfn.XLOOKUP(Dico2[[#This Row],[Nom du champ]],[1]!CmdAnn[Donnée],[1]!CmdAnn[Donnée],"",0,1)="","","X")</f>
        <v>#REF!</v>
      </c>
      <c r="AA152" s="218" t="e">
        <f>IF(_xlfn.XLOOKUP(Dico2[[#This Row],[Nom du champ]],[1]!CRAnnu[Donnée],[1]!CRAnnu[Donnée],"",0,1)="","","X")</f>
        <v>#REF!</v>
      </c>
    </row>
    <row r="153" spans="1:27">
      <c r="A153" s="211" t="s">
        <v>780</v>
      </c>
      <c r="B153" s="210" t="s">
        <v>41</v>
      </c>
      <c r="C153" s="243" t="s">
        <v>379</v>
      </c>
      <c r="D153" s="218" t="e">
        <f>IF(_xlfn.XLOOKUP(Dico2[[#This Row],[Nom du champ]],[1]!IPE[Donnée],[1]!IPE[Donnée],"",0,1)="","","X")</f>
        <v>#REF!</v>
      </c>
      <c r="E153" s="218" t="e">
        <f>IF(_xlfn.XLOOKUP(Dico2[[#This Row],[Nom du champ]],[1]!CmdPB[Donnée],[1]!CmdPB[Donnée],"",0,1)="","","X")</f>
        <v>#REF!</v>
      </c>
      <c r="F153" s="218" t="e">
        <f>IF(_xlfn.XLOOKUP(Dico2[[#This Row],[Nom du champ]],[1]!ARcmdPB[Donnée],[1]!ARcmdPB[Donnée],"",0,1)="","","X")</f>
        <v>#REF!</v>
      </c>
      <c r="G153" s="218" t="e">
        <f>IF(_xlfn.XLOOKUP(Dico2[[#This Row],[Nom du champ]],[1]!CRcmdPB[Donnée],[1]!CRcmdPB[Donnée],"",0,1)="","","X")</f>
        <v>#REF!</v>
      </c>
      <c r="H153" s="218" t="e">
        <f>IF(_xlfn.XLOOKUP(Dico2[[#This Row],[Nom du champ]],[1]!AnnulationPB[Donnée],[1]!AnnulationPB[Donnée],"",0,1)="","","X")</f>
        <v>#REF!</v>
      </c>
      <c r="I153" s="218" t="e">
        <f>IF(_xlfn.XLOOKUP(Dico2[[#This Row],[Nom du champ]],[1]!ARannulationPB[Donnée],[1]!ARannulationPB[Donnée],"",0,1)="","","X")</f>
        <v>#REF!</v>
      </c>
      <c r="J153" s="218" t="e">
        <f>IF(_xlfn.XLOOKUP(Dico2[[#This Row],[Nom du champ]],[1]!CmdExtU[Donnée],[1]!CmdExtU[Donnée],"",0,1)="","","X")</f>
        <v>#REF!</v>
      </c>
      <c r="K153" s="218" t="e">
        <f>IF(_xlfn.XLOOKUP(Dico2[[#This Row],[Nom du champ]],[1]!ARCmdExtU[Donnée],[1]!ARCmdExtU[Donnée],"",0,1)="","","X")</f>
        <v>#REF!</v>
      </c>
      <c r="L153" s="218" t="e">
        <f>IF(_xlfn.XLOOKUP(Dico2[[#This Row],[Nom du champ]],[1]!CRCmdExtU[Donnée],[1]!CRCmdExtU[Donnée],"",0,1)="","","X")</f>
        <v>#REF!</v>
      </c>
      <c r="M153" s="218" t="e">
        <f>IF(_xlfn.XLOOKUP(Dico2[[#This Row],[Nom du champ]],[1]!CRMad[Donnée],[1]!CRMad[Donnée],"",0,1)="","","X")</f>
        <v>#REF!</v>
      </c>
      <c r="N153" s="218" t="e">
        <f>IF(_xlfn.XLOOKUP(Dico2[[#This Row],[Nom du champ]],[1]!DeltaIPE[Donnée],[1]!DeltaIPE[Donnée],"",0,1)="","","X")</f>
        <v>#REF!</v>
      </c>
      <c r="O153" s="218" t="e">
        <f>IF(_xlfn.XLOOKUP(Dico2[[#This Row],[Nom du champ]],[1]!HistoIPE[Donnée],[1]!HistoIPE[Donnée],"",0,1)="","","X")</f>
        <v>#REF!</v>
      </c>
      <c r="P153" s="218" t="e">
        <f>IF(_xlfn.XLOOKUP(Dico2[[#This Row],[Nom du champ]],[1]!CPN[Donnée],[1]!CPN[Donnée],"",0,1)="","","X")</f>
        <v>#REF!</v>
      </c>
      <c r="Q153" s="218" t="e">
        <f>IF(_xlfn.XLOOKUP(Dico2[[#This Row],[Nom du champ]],[1]!DeltaCPN[Donnée],[1]!DeltaCPN[Donnée],"",0,1)="","","X")</f>
        <v>#REF!</v>
      </c>
      <c r="R153" s="218" t="e">
        <f>IF(_xlfn.XLOOKUP(Dico2[[#This Row],[Nom du champ]],[1]!HistoCPN[Donnée],[1]!HistoCPN[Donnée],"",0,1)="","","X")</f>
        <v>#REF!</v>
      </c>
      <c r="S153" s="218" t="e">
        <f>IF(_xlfn.XLOOKUP(Dico2[[#This Row],[Nom du champ]],[1]!CmdinfoPM[Donnée],[1]!CmdinfoPM[Donnée],"",0,1)="","","X")</f>
        <v>#REF!</v>
      </c>
      <c r="T153" s="218" t="e">
        <f>IF(_xlfn.XLOOKUP(Dico2[[#This Row],[Nom du champ]],[1]!ARCmdInfoPM[Donnée],[1]!ARCmdInfoPM[Donnée],"",0,1)="","","X")</f>
        <v>#REF!</v>
      </c>
      <c r="U153" s="218" t="e">
        <f>IF(_xlfn.XLOOKUP(Dico2[[#This Row],[Nom du champ]],[1]!ARMad[Donnée],[1]!ARMad[Donnée],"",0,1)="","","X")</f>
        <v>#REF!</v>
      </c>
      <c r="V153" s="218" t="e">
        <f>IF(_xlfn.XLOOKUP(Dico2[[#This Row],[Nom du champ]],[1]!NotifPrev[Donnée],[1]!NotifPrev[Donnée],"",0,1)="","","X")</f>
        <v>#REF!</v>
      </c>
      <c r="W153" s="218" t="e">
        <f>IF(_xlfn.XLOOKUP(Dico2[[#This Row],[Nom du champ]],[1]!CRInfoSyndic[Donnée],[1]!CRInfoSyndic[Donnée],"",0,1)="","","X")</f>
        <v>#REF!</v>
      </c>
      <c r="X153" s="218" t="e">
        <f>IF(_xlfn.XLOOKUP(Dico2[[#This Row],[Nom du champ]],[1]!Addu[Donnée],[1]!Addu[Donnée],"",0,1)="","","X")</f>
        <v>#REF!</v>
      </c>
      <c r="Y153" s="218" t="e">
        <f>IF(_xlfn.XLOOKUP(Dico2[[#This Row],[Nom du champ]],[1]!CRAddu[Donnée],[1]!CRAddu[Donnée],"",0,1)="","","X")</f>
        <v>#REF!</v>
      </c>
      <c r="Z153" s="218" t="e">
        <f>IF(_xlfn.XLOOKUP(Dico2[[#This Row],[Nom du champ]],[1]!CmdAnn[Donnée],[1]!CmdAnn[Donnée],"",0,1)="","","X")</f>
        <v>#REF!</v>
      </c>
      <c r="AA153" s="218" t="e">
        <f>IF(_xlfn.XLOOKUP(Dico2[[#This Row],[Nom du champ]],[1]!CRAnnu[Donnée],[1]!CRAnnu[Donnée],"",0,1)="","","X")</f>
        <v>#REF!</v>
      </c>
    </row>
    <row r="154" spans="1:27">
      <c r="A154" s="220" t="s">
        <v>293</v>
      </c>
      <c r="B154" s="211" t="s">
        <v>294</v>
      </c>
      <c r="D154" s="218" t="e">
        <f>IF(_xlfn.XLOOKUP(Dico2[[#This Row],[Nom du champ]],[1]!IPE[Donnée],[1]!IPE[Donnée],"",0,1)="","","X")</f>
        <v>#REF!</v>
      </c>
      <c r="E154" s="218" t="e">
        <f>IF(_xlfn.XLOOKUP(Dico2[[#This Row],[Nom du champ]],[1]!CmdPB[Donnée],[1]!CmdPB[Donnée],"",0,1)="","","X")</f>
        <v>#REF!</v>
      </c>
      <c r="F154" s="218" t="e">
        <f>IF(_xlfn.XLOOKUP(Dico2[[#This Row],[Nom du champ]],[1]!ARcmdPB[Donnée],[1]!ARcmdPB[Donnée],"",0,1)="","","X")</f>
        <v>#REF!</v>
      </c>
      <c r="G154" s="218" t="e">
        <f>IF(_xlfn.XLOOKUP(Dico2[[#This Row],[Nom du champ]],[1]!CRcmdPB[Donnée],[1]!CRcmdPB[Donnée],"",0,1)="","","X")</f>
        <v>#REF!</v>
      </c>
      <c r="H154" s="218" t="e">
        <f>IF(_xlfn.XLOOKUP(Dico2[[#This Row],[Nom du champ]],[1]!AnnulationPB[Donnée],[1]!AnnulationPB[Donnée],"",0,1)="","","X")</f>
        <v>#REF!</v>
      </c>
      <c r="I154" s="218" t="e">
        <f>IF(_xlfn.XLOOKUP(Dico2[[#This Row],[Nom du champ]],[1]!ARannulationPB[Donnée],[1]!ARannulationPB[Donnée],"",0,1)="","","X")</f>
        <v>#REF!</v>
      </c>
      <c r="J154" s="218" t="e">
        <f>IF(_xlfn.XLOOKUP(Dico2[[#This Row],[Nom du champ]],[1]!CmdExtU[Donnée],[1]!CmdExtU[Donnée],"",0,1)="","","X")</f>
        <v>#REF!</v>
      </c>
      <c r="K154" s="218" t="e">
        <f>IF(_xlfn.XLOOKUP(Dico2[[#This Row],[Nom du champ]],[1]!ARCmdExtU[Donnée],[1]!ARCmdExtU[Donnée],"",0,1)="","","X")</f>
        <v>#REF!</v>
      </c>
      <c r="L154" s="218" t="e">
        <f>IF(_xlfn.XLOOKUP(Dico2[[#This Row],[Nom du champ]],[1]!CRCmdExtU[Donnée],[1]!CRCmdExtU[Donnée],"",0,1)="","","X")</f>
        <v>#REF!</v>
      </c>
      <c r="M154" s="218" t="e">
        <f>IF(_xlfn.XLOOKUP(Dico2[[#This Row],[Nom du champ]],[1]!CRMad[Donnée],[1]!CRMad[Donnée],"",0,1)="","","X")</f>
        <v>#REF!</v>
      </c>
      <c r="N154" s="218" t="e">
        <f>IF(_xlfn.XLOOKUP(Dico2[[#This Row],[Nom du champ]],[1]!DeltaIPE[Donnée],[1]!DeltaIPE[Donnée],"",0,1)="","","X")</f>
        <v>#REF!</v>
      </c>
      <c r="O154" s="218" t="e">
        <f>IF(_xlfn.XLOOKUP(Dico2[[#This Row],[Nom du champ]],[1]!HistoIPE[Donnée],[1]!HistoIPE[Donnée],"",0,1)="","","X")</f>
        <v>#REF!</v>
      </c>
      <c r="P154" s="218" t="e">
        <f>IF(_xlfn.XLOOKUP(Dico2[[#This Row],[Nom du champ]],[1]!CPN[Donnée],[1]!CPN[Donnée],"",0,1)="","","X")</f>
        <v>#REF!</v>
      </c>
      <c r="Q154" s="218" t="e">
        <f>IF(_xlfn.XLOOKUP(Dico2[[#This Row],[Nom du champ]],[1]!DeltaCPN[Donnée],[1]!DeltaCPN[Donnée],"",0,1)="","","X")</f>
        <v>#REF!</v>
      </c>
      <c r="R154" s="218" t="e">
        <f>IF(_xlfn.XLOOKUP(Dico2[[#This Row],[Nom du champ]],[1]!HistoCPN[Donnée],[1]!HistoCPN[Donnée],"",0,1)="","","X")</f>
        <v>#REF!</v>
      </c>
      <c r="S154" s="218" t="e">
        <f>IF(_xlfn.XLOOKUP(Dico2[[#This Row],[Nom du champ]],[1]!CmdinfoPM[Donnée],[1]!CmdinfoPM[Donnée],"",0,1)="","","X")</f>
        <v>#REF!</v>
      </c>
      <c r="T154" s="218" t="e">
        <f>IF(_xlfn.XLOOKUP(Dico2[[#This Row],[Nom du champ]],[1]!ARCmdInfoPM[Donnée],[1]!ARCmdInfoPM[Donnée],"",0,1)="","","X")</f>
        <v>#REF!</v>
      </c>
      <c r="U154" s="218" t="e">
        <f>IF(_xlfn.XLOOKUP(Dico2[[#This Row],[Nom du champ]],[1]!ARMad[Donnée],[1]!ARMad[Donnée],"",0,1)="","","X")</f>
        <v>#REF!</v>
      </c>
      <c r="V154" s="218" t="e">
        <f>IF(_xlfn.XLOOKUP(Dico2[[#This Row],[Nom du champ]],[1]!NotifPrev[Donnée],[1]!NotifPrev[Donnée],"",0,1)="","","X")</f>
        <v>#REF!</v>
      </c>
      <c r="W154" s="218" t="e">
        <f>IF(_xlfn.XLOOKUP(Dico2[[#This Row],[Nom du champ]],[1]!CRInfoSyndic[Donnée],[1]!CRInfoSyndic[Donnée],"",0,1)="","","X")</f>
        <v>#REF!</v>
      </c>
      <c r="X154" s="218" t="e">
        <f>IF(_xlfn.XLOOKUP(Dico2[[#This Row],[Nom du champ]],[1]!Addu[Donnée],[1]!Addu[Donnée],"",0,1)="","","X")</f>
        <v>#REF!</v>
      </c>
      <c r="Y154" s="218" t="e">
        <f>IF(_xlfn.XLOOKUP(Dico2[[#This Row],[Nom du champ]],[1]!CRAddu[Donnée],[1]!CRAddu[Donnée],"",0,1)="","","X")</f>
        <v>#REF!</v>
      </c>
      <c r="Z154" s="218" t="e">
        <f>IF(_xlfn.XLOOKUP(Dico2[[#This Row],[Nom du champ]],[1]!CmdAnn[Donnée],[1]!CmdAnn[Donnée],"",0,1)="","","X")</f>
        <v>#REF!</v>
      </c>
      <c r="AA154" s="218" t="e">
        <f>IF(_xlfn.XLOOKUP(Dico2[[#This Row],[Nom du champ]],[1]!CRAnnu[Donnée],[1]!CRAnnu[Donnée],"",0,1)="","","X")</f>
        <v>#REF!</v>
      </c>
    </row>
    <row r="155" spans="1:27">
      <c r="A155" s="220" t="s">
        <v>243</v>
      </c>
      <c r="B155" s="211" t="s">
        <v>294</v>
      </c>
      <c r="D155" s="218" t="e">
        <f>IF(_xlfn.XLOOKUP(Dico2[[#This Row],[Nom du champ]],[1]!IPE[Donnée],[1]!IPE[Donnée],"",0,1)="","","X")</f>
        <v>#REF!</v>
      </c>
      <c r="E155" s="218" t="e">
        <f>IF(_xlfn.XLOOKUP(Dico2[[#This Row],[Nom du champ]],[1]!CmdPB[Donnée],[1]!CmdPB[Donnée],"",0,1)="","","X")</f>
        <v>#REF!</v>
      </c>
      <c r="F155" s="218" t="e">
        <f>IF(_xlfn.XLOOKUP(Dico2[[#This Row],[Nom du champ]],[1]!ARcmdPB[Donnée],[1]!ARcmdPB[Donnée],"",0,1)="","","X")</f>
        <v>#REF!</v>
      </c>
      <c r="G155" s="218" t="e">
        <f>IF(_xlfn.XLOOKUP(Dico2[[#This Row],[Nom du champ]],[1]!CRcmdPB[Donnée],[1]!CRcmdPB[Donnée],"",0,1)="","","X")</f>
        <v>#REF!</v>
      </c>
      <c r="H155" s="218" t="e">
        <f>IF(_xlfn.XLOOKUP(Dico2[[#This Row],[Nom du champ]],[1]!AnnulationPB[Donnée],[1]!AnnulationPB[Donnée],"",0,1)="","","X")</f>
        <v>#REF!</v>
      </c>
      <c r="I155" s="218" t="e">
        <f>IF(_xlfn.XLOOKUP(Dico2[[#This Row],[Nom du champ]],[1]!ARannulationPB[Donnée],[1]!ARannulationPB[Donnée],"",0,1)="","","X")</f>
        <v>#REF!</v>
      </c>
      <c r="J155" s="218" t="e">
        <f>IF(_xlfn.XLOOKUP(Dico2[[#This Row],[Nom du champ]],[1]!CmdExtU[Donnée],[1]!CmdExtU[Donnée],"",0,1)="","","X")</f>
        <v>#REF!</v>
      </c>
      <c r="K155" s="218" t="e">
        <f>IF(_xlfn.XLOOKUP(Dico2[[#This Row],[Nom du champ]],[1]!ARCmdExtU[Donnée],[1]!ARCmdExtU[Donnée],"",0,1)="","","X")</f>
        <v>#REF!</v>
      </c>
      <c r="L155" s="218" t="e">
        <f>IF(_xlfn.XLOOKUP(Dico2[[#This Row],[Nom du champ]],[1]!CRCmdExtU[Donnée],[1]!CRCmdExtU[Donnée],"",0,1)="","","X")</f>
        <v>#REF!</v>
      </c>
      <c r="M155" s="218" t="e">
        <f>IF(_xlfn.XLOOKUP(Dico2[[#This Row],[Nom du champ]],[1]!CRMad[Donnée],[1]!CRMad[Donnée],"",0,1)="","","X")</f>
        <v>#REF!</v>
      </c>
      <c r="N155" s="218" t="e">
        <f>IF(_xlfn.XLOOKUP(Dico2[[#This Row],[Nom du champ]],[1]!DeltaIPE[Donnée],[1]!DeltaIPE[Donnée],"",0,1)="","","X")</f>
        <v>#REF!</v>
      </c>
      <c r="O155" s="218" t="e">
        <f>IF(_xlfn.XLOOKUP(Dico2[[#This Row],[Nom du champ]],[1]!HistoIPE[Donnée],[1]!HistoIPE[Donnée],"",0,1)="","","X")</f>
        <v>#REF!</v>
      </c>
      <c r="P155" s="218" t="e">
        <f>IF(_xlfn.XLOOKUP(Dico2[[#This Row],[Nom du champ]],[1]!CPN[Donnée],[1]!CPN[Donnée],"",0,1)="","","X")</f>
        <v>#REF!</v>
      </c>
      <c r="Q155" s="218" t="e">
        <f>IF(_xlfn.XLOOKUP(Dico2[[#This Row],[Nom du champ]],[1]!DeltaCPN[Donnée],[1]!DeltaCPN[Donnée],"",0,1)="","","X")</f>
        <v>#REF!</v>
      </c>
      <c r="R155" s="218" t="e">
        <f>IF(_xlfn.XLOOKUP(Dico2[[#This Row],[Nom du champ]],[1]!HistoCPN[Donnée],[1]!HistoCPN[Donnée],"",0,1)="","","X")</f>
        <v>#REF!</v>
      </c>
      <c r="S155" s="218" t="e">
        <f>IF(_xlfn.XLOOKUP(Dico2[[#This Row],[Nom du champ]],[1]!CmdinfoPM[Donnée],[1]!CmdinfoPM[Donnée],"",0,1)="","","X")</f>
        <v>#REF!</v>
      </c>
      <c r="T155" s="218" t="e">
        <f>IF(_xlfn.XLOOKUP(Dico2[[#This Row],[Nom du champ]],[1]!ARCmdInfoPM[Donnée],[1]!ARCmdInfoPM[Donnée],"",0,1)="","","X")</f>
        <v>#REF!</v>
      </c>
      <c r="U155" s="218" t="e">
        <f>IF(_xlfn.XLOOKUP(Dico2[[#This Row],[Nom du champ]],[1]!ARMad[Donnée],[1]!ARMad[Donnée],"",0,1)="","","X")</f>
        <v>#REF!</v>
      </c>
      <c r="V155" s="218" t="e">
        <f>IF(_xlfn.XLOOKUP(Dico2[[#This Row],[Nom du champ]],[1]!NotifPrev[Donnée],[1]!NotifPrev[Donnée],"",0,1)="","","X")</f>
        <v>#REF!</v>
      </c>
      <c r="W155" s="218" t="e">
        <f>IF(_xlfn.XLOOKUP(Dico2[[#This Row],[Nom du champ]],[1]!CRInfoSyndic[Donnée],[1]!CRInfoSyndic[Donnée],"",0,1)="","","X")</f>
        <v>#REF!</v>
      </c>
      <c r="X155" s="218" t="e">
        <f>IF(_xlfn.XLOOKUP(Dico2[[#This Row],[Nom du champ]],[1]!Addu[Donnée],[1]!Addu[Donnée],"",0,1)="","","X")</f>
        <v>#REF!</v>
      </c>
      <c r="Y155" s="218" t="e">
        <f>IF(_xlfn.XLOOKUP(Dico2[[#This Row],[Nom du champ]],[1]!CRAddu[Donnée],[1]!CRAddu[Donnée],"",0,1)="","","X")</f>
        <v>#REF!</v>
      </c>
      <c r="Z155" s="218" t="e">
        <f>IF(_xlfn.XLOOKUP(Dico2[[#This Row],[Nom du champ]],[1]!CmdAnn[Donnée],[1]!CmdAnn[Donnée],"",0,1)="","","X")</f>
        <v>#REF!</v>
      </c>
      <c r="AA155" s="218" t="e">
        <f>IF(_xlfn.XLOOKUP(Dico2[[#This Row],[Nom du champ]],[1]!CRAnnu[Donnée],[1]!CRAnnu[Donnée],"",0,1)="","","X")</f>
        <v>#REF!</v>
      </c>
    </row>
    <row r="156" spans="1:27">
      <c r="A156" s="219" t="s">
        <v>15</v>
      </c>
      <c r="B156" s="221" t="s">
        <v>130</v>
      </c>
      <c r="D156" s="218" t="e">
        <f>IF(_xlfn.XLOOKUP(Dico2[[#This Row],[Nom du champ]],[1]!IPE[Donnée],[1]!IPE[Donnée],"",0,1)="","","X")</f>
        <v>#REF!</v>
      </c>
      <c r="E156" s="218" t="e">
        <f>IF(_xlfn.XLOOKUP(Dico2[[#This Row],[Nom du champ]],[1]!CmdPB[Donnée],[1]!CmdPB[Donnée],"",0,1)="","","X")</f>
        <v>#REF!</v>
      </c>
      <c r="F156" s="218" t="e">
        <f>IF(_xlfn.XLOOKUP(Dico2[[#This Row],[Nom du champ]],[1]!ARcmdPB[Donnée],[1]!ARcmdPB[Donnée],"",0,1)="","","X")</f>
        <v>#REF!</v>
      </c>
      <c r="G156" s="218" t="e">
        <f>IF(_xlfn.XLOOKUP(Dico2[[#This Row],[Nom du champ]],[1]!CRcmdPB[Donnée],[1]!CRcmdPB[Donnée],"",0,1)="","","X")</f>
        <v>#REF!</v>
      </c>
      <c r="H156" s="218" t="e">
        <f>IF(_xlfn.XLOOKUP(Dico2[[#This Row],[Nom du champ]],[1]!AnnulationPB[Donnée],[1]!AnnulationPB[Donnée],"",0,1)="","","X")</f>
        <v>#REF!</v>
      </c>
      <c r="I156" s="218" t="e">
        <f>IF(_xlfn.XLOOKUP(Dico2[[#This Row],[Nom du champ]],[1]!ARannulationPB[Donnée],[1]!ARannulationPB[Donnée],"",0,1)="","","X")</f>
        <v>#REF!</v>
      </c>
      <c r="J156" s="218" t="e">
        <f>IF(_xlfn.XLOOKUP(Dico2[[#This Row],[Nom du champ]],[1]!CmdExtU[Donnée],[1]!CmdExtU[Donnée],"",0,1)="","","X")</f>
        <v>#REF!</v>
      </c>
      <c r="K156" s="218" t="e">
        <f>IF(_xlfn.XLOOKUP(Dico2[[#This Row],[Nom du champ]],[1]!ARCmdExtU[Donnée],[1]!ARCmdExtU[Donnée],"",0,1)="","","X")</f>
        <v>#REF!</v>
      </c>
      <c r="L156" s="218" t="e">
        <f>IF(_xlfn.XLOOKUP(Dico2[[#This Row],[Nom du champ]],[1]!CRCmdExtU[Donnée],[1]!CRCmdExtU[Donnée],"",0,1)="","","X")</f>
        <v>#REF!</v>
      </c>
      <c r="M156" s="218" t="e">
        <f>IF(_xlfn.XLOOKUP(Dico2[[#This Row],[Nom du champ]],[1]!CRMad[Donnée],[1]!CRMad[Donnée],"",0,1)="","","X")</f>
        <v>#REF!</v>
      </c>
      <c r="N156" s="218" t="e">
        <f>IF(_xlfn.XLOOKUP(Dico2[[#This Row],[Nom du champ]],[1]!DeltaIPE[Donnée],[1]!DeltaIPE[Donnée],"",0,1)="","","X")</f>
        <v>#REF!</v>
      </c>
      <c r="O156" s="218" t="e">
        <f>IF(_xlfn.XLOOKUP(Dico2[[#This Row],[Nom du champ]],[1]!HistoIPE[Donnée],[1]!HistoIPE[Donnée],"",0,1)="","","X")</f>
        <v>#REF!</v>
      </c>
      <c r="P156" s="218" t="e">
        <f>IF(_xlfn.XLOOKUP(Dico2[[#This Row],[Nom du champ]],[1]!CPN[Donnée],[1]!CPN[Donnée],"",0,1)="","","X")</f>
        <v>#REF!</v>
      </c>
      <c r="Q156" s="218" t="e">
        <f>IF(_xlfn.XLOOKUP(Dico2[[#This Row],[Nom du champ]],[1]!DeltaCPN[Donnée],[1]!DeltaCPN[Donnée],"",0,1)="","","X")</f>
        <v>#REF!</v>
      </c>
      <c r="R156" s="218" t="e">
        <f>IF(_xlfn.XLOOKUP(Dico2[[#This Row],[Nom du champ]],[1]!HistoCPN[Donnée],[1]!HistoCPN[Donnée],"",0,1)="","","X")</f>
        <v>#REF!</v>
      </c>
      <c r="S156" s="218" t="e">
        <f>IF(_xlfn.XLOOKUP(Dico2[[#This Row],[Nom du champ]],[1]!CmdinfoPM[Donnée],[1]!CmdinfoPM[Donnée],"",0,1)="","","X")</f>
        <v>#REF!</v>
      </c>
      <c r="T156" s="218" t="e">
        <f>IF(_xlfn.XLOOKUP(Dico2[[#This Row],[Nom du champ]],[1]!ARCmdInfoPM[Donnée],[1]!ARCmdInfoPM[Donnée],"",0,1)="","","X")</f>
        <v>#REF!</v>
      </c>
      <c r="U156" s="218" t="e">
        <f>IF(_xlfn.XLOOKUP(Dico2[[#This Row],[Nom du champ]],[1]!ARMad[Donnée],[1]!ARMad[Donnée],"",0,1)="","","X")</f>
        <v>#REF!</v>
      </c>
      <c r="V156" s="218" t="e">
        <f>IF(_xlfn.XLOOKUP(Dico2[[#This Row],[Nom du champ]],[1]!NotifPrev[Donnée],[1]!NotifPrev[Donnée],"",0,1)="","","X")</f>
        <v>#REF!</v>
      </c>
      <c r="W156" s="218" t="e">
        <f>IF(_xlfn.XLOOKUP(Dico2[[#This Row],[Nom du champ]],[1]!CRInfoSyndic[Donnée],[1]!CRInfoSyndic[Donnée],"",0,1)="","","X")</f>
        <v>#REF!</v>
      </c>
      <c r="X156" s="218" t="e">
        <f>IF(_xlfn.XLOOKUP(Dico2[[#This Row],[Nom du champ]],[1]!Addu[Donnée],[1]!Addu[Donnée],"",0,1)="","","X")</f>
        <v>#REF!</v>
      </c>
      <c r="Y156" s="218" t="e">
        <f>IF(_xlfn.XLOOKUP(Dico2[[#This Row],[Nom du champ]],[1]!CRAddu[Donnée],[1]!CRAddu[Donnée],"",0,1)="","","X")</f>
        <v>#REF!</v>
      </c>
      <c r="Z156" s="218" t="e">
        <f>IF(_xlfn.XLOOKUP(Dico2[[#This Row],[Nom du champ]],[1]!CmdAnn[Donnée],[1]!CmdAnn[Donnée],"",0,1)="","","X")</f>
        <v>#REF!</v>
      </c>
      <c r="AA156" s="218" t="e">
        <f>IF(_xlfn.XLOOKUP(Dico2[[#This Row],[Nom du champ]],[1]!CRAnnu[Donnée],[1]!CRAnnu[Donnée],"",0,1)="","","X")</f>
        <v>#REF!</v>
      </c>
    </row>
    <row r="157" spans="1:27">
      <c r="A157" s="182" t="s">
        <v>762</v>
      </c>
      <c r="B157" s="209" t="s">
        <v>130</v>
      </c>
      <c r="D157" s="218" t="e">
        <f>IF(_xlfn.XLOOKUP(Dico2[[#This Row],[Nom du champ]],[1]!IPE[Donnée],[1]!IPE[Donnée],"",0,1)="","","X")</f>
        <v>#REF!</v>
      </c>
      <c r="E157" s="218" t="e">
        <f>IF(_xlfn.XLOOKUP(Dico2[[#This Row],[Nom du champ]],[1]!CmdPB[Donnée],[1]!CmdPB[Donnée],"",0,1)="","","X")</f>
        <v>#REF!</v>
      </c>
      <c r="F157" s="218" t="e">
        <f>IF(_xlfn.XLOOKUP(Dico2[[#This Row],[Nom du champ]],[1]!ARcmdPB[Donnée],[1]!ARcmdPB[Donnée],"",0,1)="","","X")</f>
        <v>#REF!</v>
      </c>
      <c r="G157" s="218" t="e">
        <f>IF(_xlfn.XLOOKUP(Dico2[[#This Row],[Nom du champ]],[1]!CRcmdPB[Donnée],[1]!CRcmdPB[Donnée],"",0,1)="","","X")</f>
        <v>#REF!</v>
      </c>
      <c r="H157" s="218" t="e">
        <f>IF(_xlfn.XLOOKUP(Dico2[[#This Row],[Nom du champ]],[1]!AnnulationPB[Donnée],[1]!AnnulationPB[Donnée],"",0,1)="","","X")</f>
        <v>#REF!</v>
      </c>
      <c r="I157" s="218" t="e">
        <f>IF(_xlfn.XLOOKUP(Dico2[[#This Row],[Nom du champ]],[1]!ARannulationPB[Donnée],[1]!ARannulationPB[Donnée],"",0,1)="","","X")</f>
        <v>#REF!</v>
      </c>
      <c r="J157" s="218" t="e">
        <f>IF(_xlfn.XLOOKUP(Dico2[[#This Row],[Nom du champ]],[1]!CmdExtU[Donnée],[1]!CmdExtU[Donnée],"",0,1)="","","X")</f>
        <v>#REF!</v>
      </c>
      <c r="K157" s="218" t="e">
        <f>IF(_xlfn.XLOOKUP(Dico2[[#This Row],[Nom du champ]],[1]!ARCmdExtU[Donnée],[1]!ARCmdExtU[Donnée],"",0,1)="","","X")</f>
        <v>#REF!</v>
      </c>
      <c r="L157" s="218" t="e">
        <f>IF(_xlfn.XLOOKUP(Dico2[[#This Row],[Nom du champ]],[1]!CRCmdExtU[Donnée],[1]!CRCmdExtU[Donnée],"",0,1)="","","X")</f>
        <v>#REF!</v>
      </c>
      <c r="M157" s="218" t="e">
        <f>IF(_xlfn.XLOOKUP(Dico2[[#This Row],[Nom du champ]],[1]!CRMad[Donnée],[1]!CRMad[Donnée],"",0,1)="","","X")</f>
        <v>#REF!</v>
      </c>
      <c r="N157" s="218" t="e">
        <f>IF(_xlfn.XLOOKUP(Dico2[[#This Row],[Nom du champ]],[1]!DeltaIPE[Donnée],[1]!DeltaIPE[Donnée],"",0,1)="","","X")</f>
        <v>#REF!</v>
      </c>
      <c r="O157" s="218" t="e">
        <f>IF(_xlfn.XLOOKUP(Dico2[[#This Row],[Nom du champ]],[1]!HistoIPE[Donnée],[1]!HistoIPE[Donnée],"",0,1)="","","X")</f>
        <v>#REF!</v>
      </c>
      <c r="P157" s="218" t="e">
        <f>IF(_xlfn.XLOOKUP(Dico2[[#This Row],[Nom du champ]],[1]!CPN[Donnée],[1]!CPN[Donnée],"",0,1)="","","X")</f>
        <v>#REF!</v>
      </c>
      <c r="Q157" s="218" t="e">
        <f>IF(_xlfn.XLOOKUP(Dico2[[#This Row],[Nom du champ]],[1]!DeltaCPN[Donnée],[1]!DeltaCPN[Donnée],"",0,1)="","","X")</f>
        <v>#REF!</v>
      </c>
      <c r="R157" s="218" t="e">
        <f>IF(_xlfn.XLOOKUP(Dico2[[#This Row],[Nom du champ]],[1]!HistoCPN[Donnée],[1]!HistoCPN[Donnée],"",0,1)="","","X")</f>
        <v>#REF!</v>
      </c>
      <c r="S157" s="218" t="e">
        <f>IF(_xlfn.XLOOKUP(Dico2[[#This Row],[Nom du champ]],[1]!CmdinfoPM[Donnée],[1]!CmdinfoPM[Donnée],"",0,1)="","","X")</f>
        <v>#REF!</v>
      </c>
      <c r="T157" s="218" t="e">
        <f>IF(_xlfn.XLOOKUP(Dico2[[#This Row],[Nom du champ]],[1]!ARCmdInfoPM[Donnée],[1]!ARCmdInfoPM[Donnée],"",0,1)="","","X")</f>
        <v>#REF!</v>
      </c>
      <c r="U157" s="218" t="e">
        <f>IF(_xlfn.XLOOKUP(Dico2[[#This Row],[Nom du champ]],[1]!ARMad[Donnée],[1]!ARMad[Donnée],"",0,1)="","","X")</f>
        <v>#REF!</v>
      </c>
      <c r="V157" s="218" t="e">
        <f>IF(_xlfn.XLOOKUP(Dico2[[#This Row],[Nom du champ]],[1]!NotifPrev[Donnée],[1]!NotifPrev[Donnée],"",0,1)="","","X")</f>
        <v>#REF!</v>
      </c>
      <c r="W157" s="218" t="e">
        <f>IF(_xlfn.XLOOKUP(Dico2[[#This Row],[Nom du champ]],[1]!CRInfoSyndic[Donnée],[1]!CRInfoSyndic[Donnée],"",0,1)="","","X")</f>
        <v>#REF!</v>
      </c>
      <c r="X157" s="218" t="e">
        <f>IF(_xlfn.XLOOKUP(Dico2[[#This Row],[Nom du champ]],[1]!Addu[Donnée],[1]!Addu[Donnée],"",0,1)="","","X")</f>
        <v>#REF!</v>
      </c>
      <c r="Y157" s="218" t="e">
        <f>IF(_xlfn.XLOOKUP(Dico2[[#This Row],[Nom du champ]],[1]!CRAddu[Donnée],[1]!CRAddu[Donnée],"",0,1)="","","X")</f>
        <v>#REF!</v>
      </c>
      <c r="Z157" s="218" t="e">
        <f>IF(_xlfn.XLOOKUP(Dico2[[#This Row],[Nom du champ]],[1]!CmdAnn[Donnée],[1]!CmdAnn[Donnée],"",0,1)="","","X")</f>
        <v>#REF!</v>
      </c>
      <c r="AA157" s="218" t="e">
        <f>IF(_xlfn.XLOOKUP(Dico2[[#This Row],[Nom du champ]],[1]!CRAnnu[Donnée],[1]!CRAnnu[Donnée],"",0,1)="","","X")</f>
        <v>#REF!</v>
      </c>
    </row>
    <row r="158" spans="1:27">
      <c r="A158" s="274" t="s">
        <v>787</v>
      </c>
      <c r="B158" s="274" t="s">
        <v>789</v>
      </c>
      <c r="D158" s="218" t="e">
        <f>IF(_xlfn.XLOOKUP(Dico2[[#This Row],[Nom du champ]],[1]!IPE[Donnée],[1]!IPE[Donnée],"",0,1)="","","X")</f>
        <v>#REF!</v>
      </c>
      <c r="E158" s="218" t="e">
        <f>IF(_xlfn.XLOOKUP(Dico2[[#This Row],[Nom du champ]],[1]!CmdPB[Donnée],[1]!CmdPB[Donnée],"",0,1)="","","X")</f>
        <v>#REF!</v>
      </c>
      <c r="F158" s="218" t="e">
        <f>IF(_xlfn.XLOOKUP(Dico2[[#This Row],[Nom du champ]],[1]!ARcmdPB[Donnée],[1]!ARcmdPB[Donnée],"",0,1)="","","X")</f>
        <v>#REF!</v>
      </c>
      <c r="G158" s="218" t="e">
        <f>IF(_xlfn.XLOOKUP(Dico2[[#This Row],[Nom du champ]],[1]!CRcmdPB[Donnée],[1]!CRcmdPB[Donnée],"",0,1)="","","X")</f>
        <v>#REF!</v>
      </c>
      <c r="H158" s="218" t="e">
        <f>IF(_xlfn.XLOOKUP(Dico2[[#This Row],[Nom du champ]],[1]!AnnulationPB[Donnée],[1]!AnnulationPB[Donnée],"",0,1)="","","X")</f>
        <v>#REF!</v>
      </c>
      <c r="I158" s="218" t="e">
        <f>IF(_xlfn.XLOOKUP(Dico2[[#This Row],[Nom du champ]],[1]!ARannulationPB[Donnée],[1]!ARannulationPB[Donnée],"",0,1)="","","X")</f>
        <v>#REF!</v>
      </c>
      <c r="J158" s="218" t="e">
        <f>IF(_xlfn.XLOOKUP(Dico2[[#This Row],[Nom du champ]],[1]!CmdExtU[Donnée],[1]!CmdExtU[Donnée],"",0,1)="","","X")</f>
        <v>#REF!</v>
      </c>
      <c r="K158" s="218" t="e">
        <f>IF(_xlfn.XLOOKUP(Dico2[[#This Row],[Nom du champ]],[1]!ARCmdExtU[Donnée],[1]!ARCmdExtU[Donnée],"",0,1)="","","X")</f>
        <v>#REF!</v>
      </c>
      <c r="L158" s="218" t="e">
        <f>IF(_xlfn.XLOOKUP(Dico2[[#This Row],[Nom du champ]],[1]!CRCmdExtU[Donnée],[1]!CRCmdExtU[Donnée],"",0,1)="","","X")</f>
        <v>#REF!</v>
      </c>
      <c r="M158" s="218" t="e">
        <f>IF(_xlfn.XLOOKUP(Dico2[[#This Row],[Nom du champ]],[1]!CRMad[Donnée],[1]!CRMad[Donnée],"",0,1)="","","X")</f>
        <v>#REF!</v>
      </c>
      <c r="N158" s="218" t="e">
        <f>IF(_xlfn.XLOOKUP(Dico2[[#This Row],[Nom du champ]],[1]!DeltaIPE[Donnée],[1]!DeltaIPE[Donnée],"",0,1)="","","X")</f>
        <v>#REF!</v>
      </c>
      <c r="O158" s="218" t="e">
        <f>IF(_xlfn.XLOOKUP(Dico2[[#This Row],[Nom du champ]],[1]!HistoIPE[Donnée],[1]!HistoIPE[Donnée],"",0,1)="","","X")</f>
        <v>#REF!</v>
      </c>
      <c r="P158" s="218" t="e">
        <f>IF(_xlfn.XLOOKUP(Dico2[[#This Row],[Nom du champ]],[1]!CPN[Donnée],[1]!CPN[Donnée],"",0,1)="","","X")</f>
        <v>#REF!</v>
      </c>
      <c r="Q158" s="218" t="e">
        <f>IF(_xlfn.XLOOKUP(Dico2[[#This Row],[Nom du champ]],[1]!DeltaCPN[Donnée],[1]!DeltaCPN[Donnée],"",0,1)="","","X")</f>
        <v>#REF!</v>
      </c>
      <c r="R158" s="218" t="e">
        <f>IF(_xlfn.XLOOKUP(Dico2[[#This Row],[Nom du champ]],[1]!HistoCPN[Donnée],[1]!HistoCPN[Donnée],"",0,1)="","","X")</f>
        <v>#REF!</v>
      </c>
      <c r="S158" s="218" t="e">
        <f>IF(_xlfn.XLOOKUP(Dico2[[#This Row],[Nom du champ]],[1]!CmdinfoPM[Donnée],[1]!CmdinfoPM[Donnée],"",0,1)="","","X")</f>
        <v>#REF!</v>
      </c>
      <c r="T158" s="218" t="e">
        <f>IF(_xlfn.XLOOKUP(Dico2[[#This Row],[Nom du champ]],[1]!ARCmdInfoPM[Donnée],[1]!ARCmdInfoPM[Donnée],"",0,1)="","","X")</f>
        <v>#REF!</v>
      </c>
      <c r="U158" s="218" t="e">
        <f>IF(_xlfn.XLOOKUP(Dico2[[#This Row],[Nom du champ]],[1]!ARMad[Donnée],[1]!ARMad[Donnée],"",0,1)="","","X")</f>
        <v>#REF!</v>
      </c>
      <c r="V158" s="218" t="e">
        <f>IF(_xlfn.XLOOKUP(Dico2[[#This Row],[Nom du champ]],[1]!NotifPrev[Donnée],[1]!NotifPrev[Donnée],"",0,1)="","","X")</f>
        <v>#REF!</v>
      </c>
      <c r="W158" s="218" t="e">
        <f>IF(_xlfn.XLOOKUP(Dico2[[#This Row],[Nom du champ]],[1]!CRInfoSyndic[Donnée],[1]!CRInfoSyndic[Donnée],"",0,1)="","","X")</f>
        <v>#REF!</v>
      </c>
      <c r="X158" s="218" t="e">
        <f>IF(_xlfn.XLOOKUP(Dico2[[#This Row],[Nom du champ]],[1]!Addu[Donnée],[1]!Addu[Donnée],"",0,1)="","","X")</f>
        <v>#REF!</v>
      </c>
      <c r="Y158" s="218" t="e">
        <f>IF(_xlfn.XLOOKUP(Dico2[[#This Row],[Nom du champ]],[1]!CRAddu[Donnée],[1]!CRAddu[Donnée],"",0,1)="","","X")</f>
        <v>#REF!</v>
      </c>
      <c r="Z158" s="218" t="e">
        <f>IF(_xlfn.XLOOKUP(Dico2[[#This Row],[Nom du champ]],[1]!CmdAnn[Donnée],[1]!CmdAnn[Donnée],"",0,1)="","","X")</f>
        <v>#REF!</v>
      </c>
      <c r="AA158" s="218" t="e">
        <f>IF(_xlfn.XLOOKUP(Dico2[[#This Row],[Nom du champ]],[1]!CRAnnu[Donnée],[1]!CRAnnu[Donnée],"",0,1)="","","X")</f>
        <v>#REF!</v>
      </c>
    </row>
    <row r="159" spans="1:27">
      <c r="A159" s="274" t="s">
        <v>752</v>
      </c>
      <c r="B159" s="209" t="s">
        <v>789</v>
      </c>
      <c r="D159" s="218" t="e">
        <f>IF(_xlfn.XLOOKUP(Dico2[[#This Row],[Nom du champ]],[1]!IPE[Donnée],[1]!IPE[Donnée],"",0,1)="","","X")</f>
        <v>#REF!</v>
      </c>
      <c r="E159" s="218" t="e">
        <f>IF(_xlfn.XLOOKUP(Dico2[[#This Row],[Nom du champ]],[1]!CmdPB[Donnée],[1]!CmdPB[Donnée],"",0,1)="","","X")</f>
        <v>#REF!</v>
      </c>
      <c r="F159" s="218" t="e">
        <f>IF(_xlfn.XLOOKUP(Dico2[[#This Row],[Nom du champ]],[1]!ARcmdPB[Donnée],[1]!ARcmdPB[Donnée],"",0,1)="","","X")</f>
        <v>#REF!</v>
      </c>
      <c r="G159" s="218" t="e">
        <f>IF(_xlfn.XLOOKUP(Dico2[[#This Row],[Nom du champ]],[1]!CRcmdPB[Donnée],[1]!CRcmdPB[Donnée],"",0,1)="","","X")</f>
        <v>#REF!</v>
      </c>
      <c r="H159" s="218" t="e">
        <f>IF(_xlfn.XLOOKUP(Dico2[[#This Row],[Nom du champ]],[1]!AnnulationPB[Donnée],[1]!AnnulationPB[Donnée],"",0,1)="","","X")</f>
        <v>#REF!</v>
      </c>
      <c r="I159" s="218" t="e">
        <f>IF(_xlfn.XLOOKUP(Dico2[[#This Row],[Nom du champ]],[1]!ARannulationPB[Donnée],[1]!ARannulationPB[Donnée],"",0,1)="","","X")</f>
        <v>#REF!</v>
      </c>
      <c r="J159" s="218" t="e">
        <f>IF(_xlfn.XLOOKUP(Dico2[[#This Row],[Nom du champ]],[1]!CmdExtU[Donnée],[1]!CmdExtU[Donnée],"",0,1)="","","X")</f>
        <v>#REF!</v>
      </c>
      <c r="K159" s="218" t="e">
        <f>IF(_xlfn.XLOOKUP(Dico2[[#This Row],[Nom du champ]],[1]!ARCmdExtU[Donnée],[1]!ARCmdExtU[Donnée],"",0,1)="","","X")</f>
        <v>#REF!</v>
      </c>
      <c r="L159" s="218" t="e">
        <f>IF(_xlfn.XLOOKUP(Dico2[[#This Row],[Nom du champ]],[1]!CRCmdExtU[Donnée],[1]!CRCmdExtU[Donnée],"",0,1)="","","X")</f>
        <v>#REF!</v>
      </c>
      <c r="M159" s="218" t="e">
        <f>IF(_xlfn.XLOOKUP(Dico2[[#This Row],[Nom du champ]],[1]!CRMad[Donnée],[1]!CRMad[Donnée],"",0,1)="","","X")</f>
        <v>#REF!</v>
      </c>
      <c r="N159" s="218" t="e">
        <f>IF(_xlfn.XLOOKUP(Dico2[[#This Row],[Nom du champ]],[1]!DeltaIPE[Donnée],[1]!DeltaIPE[Donnée],"",0,1)="","","X")</f>
        <v>#REF!</v>
      </c>
      <c r="O159" s="218" t="e">
        <f>IF(_xlfn.XLOOKUP(Dico2[[#This Row],[Nom du champ]],[1]!HistoIPE[Donnée],[1]!HistoIPE[Donnée],"",0,1)="","","X")</f>
        <v>#REF!</v>
      </c>
      <c r="P159" s="218" t="e">
        <f>IF(_xlfn.XLOOKUP(Dico2[[#This Row],[Nom du champ]],[1]!CPN[Donnée],[1]!CPN[Donnée],"",0,1)="","","X")</f>
        <v>#REF!</v>
      </c>
      <c r="Q159" s="218" t="e">
        <f>IF(_xlfn.XLOOKUP(Dico2[[#This Row],[Nom du champ]],[1]!DeltaCPN[Donnée],[1]!DeltaCPN[Donnée],"",0,1)="","","X")</f>
        <v>#REF!</v>
      </c>
      <c r="R159" s="218" t="e">
        <f>IF(_xlfn.XLOOKUP(Dico2[[#This Row],[Nom du champ]],[1]!HistoCPN[Donnée],[1]!HistoCPN[Donnée],"",0,1)="","","X")</f>
        <v>#REF!</v>
      </c>
      <c r="S159" s="218" t="e">
        <f>IF(_xlfn.XLOOKUP(Dico2[[#This Row],[Nom du champ]],[1]!CmdinfoPM[Donnée],[1]!CmdinfoPM[Donnée],"",0,1)="","","X")</f>
        <v>#REF!</v>
      </c>
      <c r="T159" s="218" t="e">
        <f>IF(_xlfn.XLOOKUP(Dico2[[#This Row],[Nom du champ]],[1]!ARCmdInfoPM[Donnée],[1]!ARCmdInfoPM[Donnée],"",0,1)="","","X")</f>
        <v>#REF!</v>
      </c>
      <c r="U159" s="218" t="e">
        <f>IF(_xlfn.XLOOKUP(Dico2[[#This Row],[Nom du champ]],[1]!ARMad[Donnée],[1]!ARMad[Donnée],"",0,1)="","","X")</f>
        <v>#REF!</v>
      </c>
      <c r="V159" s="218" t="e">
        <f>IF(_xlfn.XLOOKUP(Dico2[[#This Row],[Nom du champ]],[1]!NotifPrev[Donnée],[1]!NotifPrev[Donnée],"",0,1)="","","X")</f>
        <v>#REF!</v>
      </c>
      <c r="W159" s="218" t="e">
        <f>IF(_xlfn.XLOOKUP(Dico2[[#This Row],[Nom du champ]],[1]!CRInfoSyndic[Donnée],[1]!CRInfoSyndic[Donnée],"",0,1)="","","X")</f>
        <v>#REF!</v>
      </c>
      <c r="X159" s="218" t="e">
        <f>IF(_xlfn.XLOOKUP(Dico2[[#This Row],[Nom du champ]],[1]!Addu[Donnée],[1]!Addu[Donnée],"",0,1)="","","X")</f>
        <v>#REF!</v>
      </c>
      <c r="Y159" s="218" t="e">
        <f>IF(_xlfn.XLOOKUP(Dico2[[#This Row],[Nom du champ]],[1]!CRAddu[Donnée],[1]!CRAddu[Donnée],"",0,1)="","","X")</f>
        <v>#REF!</v>
      </c>
      <c r="Z159" s="218" t="e">
        <f>IF(_xlfn.XLOOKUP(Dico2[[#This Row],[Nom du champ]],[1]!CmdAnn[Donnée],[1]!CmdAnn[Donnée],"",0,1)="","","X")</f>
        <v>#REF!</v>
      </c>
      <c r="AA159" s="218" t="e">
        <f>IF(_xlfn.XLOOKUP(Dico2[[#This Row],[Nom du champ]],[1]!CRAnnu[Donnée],[1]!CRAnnu[Donnée],"",0,1)="","","X")</f>
        <v>#REF!</v>
      </c>
    </row>
    <row r="160" spans="1:27">
      <c r="A160" s="221" t="s">
        <v>148</v>
      </c>
      <c r="B160" s="221" t="s">
        <v>42</v>
      </c>
      <c r="D160" s="218" t="e">
        <f>IF(_xlfn.XLOOKUP(Dico2[[#This Row],[Nom du champ]],[1]!IPE[Donnée],[1]!IPE[Donnée],"",0,1)="","","X")</f>
        <v>#REF!</v>
      </c>
      <c r="E160" s="218" t="e">
        <f>IF(_xlfn.XLOOKUP(Dico2[[#This Row],[Nom du champ]],[1]!CmdPB[Donnée],[1]!CmdPB[Donnée],"",0,1)="","","X")</f>
        <v>#REF!</v>
      </c>
      <c r="F160" s="218" t="e">
        <f>IF(_xlfn.XLOOKUP(Dico2[[#This Row],[Nom du champ]],[1]!ARcmdPB[Donnée],[1]!ARcmdPB[Donnée],"",0,1)="","","X")</f>
        <v>#REF!</v>
      </c>
      <c r="G160" s="218" t="e">
        <f>IF(_xlfn.XLOOKUP(Dico2[[#This Row],[Nom du champ]],[1]!CRcmdPB[Donnée],[1]!CRcmdPB[Donnée],"",0,1)="","","X")</f>
        <v>#REF!</v>
      </c>
      <c r="H160" s="218" t="e">
        <f>IF(_xlfn.XLOOKUP(Dico2[[#This Row],[Nom du champ]],[1]!AnnulationPB[Donnée],[1]!AnnulationPB[Donnée],"",0,1)="","","X")</f>
        <v>#REF!</v>
      </c>
      <c r="I160" s="218" t="e">
        <f>IF(_xlfn.XLOOKUP(Dico2[[#This Row],[Nom du champ]],[1]!ARannulationPB[Donnée],[1]!ARannulationPB[Donnée],"",0,1)="","","X")</f>
        <v>#REF!</v>
      </c>
      <c r="J160" s="218" t="e">
        <f>IF(_xlfn.XLOOKUP(Dico2[[#This Row],[Nom du champ]],[1]!CmdExtU[Donnée],[1]!CmdExtU[Donnée],"",0,1)="","","X")</f>
        <v>#REF!</v>
      </c>
      <c r="K160" s="218" t="e">
        <f>IF(_xlfn.XLOOKUP(Dico2[[#This Row],[Nom du champ]],[1]!ARCmdExtU[Donnée],[1]!ARCmdExtU[Donnée],"",0,1)="","","X")</f>
        <v>#REF!</v>
      </c>
      <c r="L160" s="218" t="e">
        <f>IF(_xlfn.XLOOKUP(Dico2[[#This Row],[Nom du champ]],[1]!CRCmdExtU[Donnée],[1]!CRCmdExtU[Donnée],"",0,1)="","","X")</f>
        <v>#REF!</v>
      </c>
      <c r="M160" s="218" t="e">
        <f>IF(_xlfn.XLOOKUP(Dico2[[#This Row],[Nom du champ]],[1]!CRMad[Donnée],[1]!CRMad[Donnée],"",0,1)="","","X")</f>
        <v>#REF!</v>
      </c>
      <c r="N160" s="218" t="e">
        <f>IF(_xlfn.XLOOKUP(Dico2[[#This Row],[Nom du champ]],[1]!DeltaIPE[Donnée],[1]!DeltaIPE[Donnée],"",0,1)="","","X")</f>
        <v>#REF!</v>
      </c>
      <c r="O160" s="218" t="e">
        <f>IF(_xlfn.XLOOKUP(Dico2[[#This Row],[Nom du champ]],[1]!HistoIPE[Donnée],[1]!HistoIPE[Donnée],"",0,1)="","","X")</f>
        <v>#REF!</v>
      </c>
      <c r="P160" s="218" t="e">
        <f>IF(_xlfn.XLOOKUP(Dico2[[#This Row],[Nom du champ]],[1]!CPN[Donnée],[1]!CPN[Donnée],"",0,1)="","","X")</f>
        <v>#REF!</v>
      </c>
      <c r="Q160" s="218" t="e">
        <f>IF(_xlfn.XLOOKUP(Dico2[[#This Row],[Nom du champ]],[1]!DeltaCPN[Donnée],[1]!DeltaCPN[Donnée],"",0,1)="","","X")</f>
        <v>#REF!</v>
      </c>
      <c r="R160" s="218" t="e">
        <f>IF(_xlfn.XLOOKUP(Dico2[[#This Row],[Nom du champ]],[1]!HistoCPN[Donnée],[1]!HistoCPN[Donnée],"",0,1)="","","X")</f>
        <v>#REF!</v>
      </c>
      <c r="S160" s="218" t="e">
        <f>IF(_xlfn.XLOOKUP(Dico2[[#This Row],[Nom du champ]],[1]!CmdinfoPM[Donnée],[1]!CmdinfoPM[Donnée],"",0,1)="","","X")</f>
        <v>#REF!</v>
      </c>
      <c r="T160" s="218" t="e">
        <f>IF(_xlfn.XLOOKUP(Dico2[[#This Row],[Nom du champ]],[1]!ARCmdInfoPM[Donnée],[1]!ARCmdInfoPM[Donnée],"",0,1)="","","X")</f>
        <v>#REF!</v>
      </c>
      <c r="U160" s="218" t="e">
        <f>IF(_xlfn.XLOOKUP(Dico2[[#This Row],[Nom du champ]],[1]!ARMad[Donnée],[1]!ARMad[Donnée],"",0,1)="","","X")</f>
        <v>#REF!</v>
      </c>
      <c r="V160" s="218" t="e">
        <f>IF(_xlfn.XLOOKUP(Dico2[[#This Row],[Nom du champ]],[1]!NotifPrev[Donnée],[1]!NotifPrev[Donnée],"",0,1)="","","X")</f>
        <v>#REF!</v>
      </c>
      <c r="W160" s="218" t="e">
        <f>IF(_xlfn.XLOOKUP(Dico2[[#This Row],[Nom du champ]],[1]!CRInfoSyndic[Donnée],[1]!CRInfoSyndic[Donnée],"",0,1)="","","X")</f>
        <v>#REF!</v>
      </c>
      <c r="X160" s="218" t="e">
        <f>IF(_xlfn.XLOOKUP(Dico2[[#This Row],[Nom du champ]],[1]!Addu[Donnée],[1]!Addu[Donnée],"",0,1)="","","X")</f>
        <v>#REF!</v>
      </c>
      <c r="Y160" s="218" t="e">
        <f>IF(_xlfn.XLOOKUP(Dico2[[#This Row],[Nom du champ]],[1]!CRAddu[Donnée],[1]!CRAddu[Donnée],"",0,1)="","","X")</f>
        <v>#REF!</v>
      </c>
      <c r="Z160" s="218" t="e">
        <f>IF(_xlfn.XLOOKUP(Dico2[[#This Row],[Nom du champ]],[1]!CmdAnn[Donnée],[1]!CmdAnn[Donnée],"",0,1)="","","X")</f>
        <v>#REF!</v>
      </c>
      <c r="AA160" s="218" t="e">
        <f>IF(_xlfn.XLOOKUP(Dico2[[#This Row],[Nom du champ]],[1]!CRAnnu[Donnée],[1]!CRAnnu[Donnée],"",0,1)="","","X")</f>
        <v>#REF!</v>
      </c>
    </row>
    <row r="161" spans="1:27">
      <c r="A161" s="221" t="s">
        <v>157</v>
      </c>
      <c r="B161" s="221" t="s">
        <v>42</v>
      </c>
      <c r="D161" s="218" t="e">
        <f>IF(_xlfn.XLOOKUP(Dico2[[#This Row],[Nom du champ]],[1]!IPE[Donnée],[1]!IPE[Donnée],"",0,1)="","","X")</f>
        <v>#REF!</v>
      </c>
      <c r="E161" s="218" t="e">
        <f>IF(_xlfn.XLOOKUP(Dico2[[#This Row],[Nom du champ]],[1]!CmdPB[Donnée],[1]!CmdPB[Donnée],"",0,1)="","","X")</f>
        <v>#REF!</v>
      </c>
      <c r="F161" s="218" t="e">
        <f>IF(_xlfn.XLOOKUP(Dico2[[#This Row],[Nom du champ]],[1]!ARcmdPB[Donnée],[1]!ARcmdPB[Donnée],"",0,1)="","","X")</f>
        <v>#REF!</v>
      </c>
      <c r="G161" s="218" t="e">
        <f>IF(_xlfn.XLOOKUP(Dico2[[#This Row],[Nom du champ]],[1]!CRcmdPB[Donnée],[1]!CRcmdPB[Donnée],"",0,1)="","","X")</f>
        <v>#REF!</v>
      </c>
      <c r="H161" s="218" t="e">
        <f>IF(_xlfn.XLOOKUP(Dico2[[#This Row],[Nom du champ]],[1]!AnnulationPB[Donnée],[1]!AnnulationPB[Donnée],"",0,1)="","","X")</f>
        <v>#REF!</v>
      </c>
      <c r="I161" s="218" t="e">
        <f>IF(_xlfn.XLOOKUP(Dico2[[#This Row],[Nom du champ]],[1]!ARannulationPB[Donnée],[1]!ARannulationPB[Donnée],"",0,1)="","","X")</f>
        <v>#REF!</v>
      </c>
      <c r="J161" s="218" t="e">
        <f>IF(_xlfn.XLOOKUP(Dico2[[#This Row],[Nom du champ]],[1]!CmdExtU[Donnée],[1]!CmdExtU[Donnée],"",0,1)="","","X")</f>
        <v>#REF!</v>
      </c>
      <c r="K161" s="218" t="e">
        <f>IF(_xlfn.XLOOKUP(Dico2[[#This Row],[Nom du champ]],[1]!ARCmdExtU[Donnée],[1]!ARCmdExtU[Donnée],"",0,1)="","","X")</f>
        <v>#REF!</v>
      </c>
      <c r="L161" s="218" t="e">
        <f>IF(_xlfn.XLOOKUP(Dico2[[#This Row],[Nom du champ]],[1]!CRCmdExtU[Donnée],[1]!CRCmdExtU[Donnée],"",0,1)="","","X")</f>
        <v>#REF!</v>
      </c>
      <c r="M161" s="218" t="e">
        <f>IF(_xlfn.XLOOKUP(Dico2[[#This Row],[Nom du champ]],[1]!CRMad[Donnée],[1]!CRMad[Donnée],"",0,1)="","","X")</f>
        <v>#REF!</v>
      </c>
      <c r="N161" s="218" t="e">
        <f>IF(_xlfn.XLOOKUP(Dico2[[#This Row],[Nom du champ]],[1]!DeltaIPE[Donnée],[1]!DeltaIPE[Donnée],"",0,1)="","","X")</f>
        <v>#REF!</v>
      </c>
      <c r="O161" s="218" t="e">
        <f>IF(_xlfn.XLOOKUP(Dico2[[#This Row],[Nom du champ]],[1]!HistoIPE[Donnée],[1]!HistoIPE[Donnée],"",0,1)="","","X")</f>
        <v>#REF!</v>
      </c>
      <c r="P161" s="218" t="e">
        <f>IF(_xlfn.XLOOKUP(Dico2[[#This Row],[Nom du champ]],[1]!CPN[Donnée],[1]!CPN[Donnée],"",0,1)="","","X")</f>
        <v>#REF!</v>
      </c>
      <c r="Q161" s="218" t="e">
        <f>IF(_xlfn.XLOOKUP(Dico2[[#This Row],[Nom du champ]],[1]!DeltaCPN[Donnée],[1]!DeltaCPN[Donnée],"",0,1)="","","X")</f>
        <v>#REF!</v>
      </c>
      <c r="R161" s="218" t="e">
        <f>IF(_xlfn.XLOOKUP(Dico2[[#This Row],[Nom du champ]],[1]!HistoCPN[Donnée],[1]!HistoCPN[Donnée],"",0,1)="","","X")</f>
        <v>#REF!</v>
      </c>
      <c r="S161" s="218" t="e">
        <f>IF(_xlfn.XLOOKUP(Dico2[[#This Row],[Nom du champ]],[1]!CmdinfoPM[Donnée],[1]!CmdinfoPM[Donnée],"",0,1)="","","X")</f>
        <v>#REF!</v>
      </c>
      <c r="T161" s="218" t="e">
        <f>IF(_xlfn.XLOOKUP(Dico2[[#This Row],[Nom du champ]],[1]!ARCmdInfoPM[Donnée],[1]!ARCmdInfoPM[Donnée],"",0,1)="","","X")</f>
        <v>#REF!</v>
      </c>
      <c r="U161" s="218" t="e">
        <f>IF(_xlfn.XLOOKUP(Dico2[[#This Row],[Nom du champ]],[1]!ARMad[Donnée],[1]!ARMad[Donnée],"",0,1)="","","X")</f>
        <v>#REF!</v>
      </c>
      <c r="V161" s="218" t="e">
        <f>IF(_xlfn.XLOOKUP(Dico2[[#This Row],[Nom du champ]],[1]!NotifPrev[Donnée],[1]!NotifPrev[Donnée],"",0,1)="","","X")</f>
        <v>#REF!</v>
      </c>
      <c r="W161" s="218" t="e">
        <f>IF(_xlfn.XLOOKUP(Dico2[[#This Row],[Nom du champ]],[1]!CRInfoSyndic[Donnée],[1]!CRInfoSyndic[Donnée],"",0,1)="","","X")</f>
        <v>#REF!</v>
      </c>
      <c r="X161" s="218" t="e">
        <f>IF(_xlfn.XLOOKUP(Dico2[[#This Row],[Nom du champ]],[1]!Addu[Donnée],[1]!Addu[Donnée],"",0,1)="","","X")</f>
        <v>#REF!</v>
      </c>
      <c r="Y161" s="218" t="e">
        <f>IF(_xlfn.XLOOKUP(Dico2[[#This Row],[Nom du champ]],[1]!CRAddu[Donnée],[1]!CRAddu[Donnée],"",0,1)="","","X")</f>
        <v>#REF!</v>
      </c>
      <c r="Z161" s="218" t="e">
        <f>IF(_xlfn.XLOOKUP(Dico2[[#This Row],[Nom du champ]],[1]!CmdAnn[Donnée],[1]!CmdAnn[Donnée],"",0,1)="","","X")</f>
        <v>#REF!</v>
      </c>
      <c r="AA161" s="218" t="e">
        <f>IF(_xlfn.XLOOKUP(Dico2[[#This Row],[Nom du champ]],[1]!CRAnnu[Donnée],[1]!CRAnnu[Donnée],"",0,1)="","","X")</f>
        <v>#REF!</v>
      </c>
    </row>
    <row r="162" spans="1:27">
      <c r="A162" s="221" t="s">
        <v>187</v>
      </c>
      <c r="B162" s="221" t="s">
        <v>42</v>
      </c>
      <c r="D162" s="218" t="e">
        <f>IF(_xlfn.XLOOKUP(Dico2[[#This Row],[Nom du champ]],[1]!IPE[Donnée],[1]!IPE[Donnée],"",0,1)="","","X")</f>
        <v>#REF!</v>
      </c>
      <c r="E162" s="218" t="e">
        <f>IF(_xlfn.XLOOKUP(Dico2[[#This Row],[Nom du champ]],[1]!CmdPB[Donnée],[1]!CmdPB[Donnée],"",0,1)="","","X")</f>
        <v>#REF!</v>
      </c>
      <c r="F162" s="218" t="e">
        <f>IF(_xlfn.XLOOKUP(Dico2[[#This Row],[Nom du champ]],[1]!ARcmdPB[Donnée],[1]!ARcmdPB[Donnée],"",0,1)="","","X")</f>
        <v>#REF!</v>
      </c>
      <c r="G162" s="218" t="e">
        <f>IF(_xlfn.XLOOKUP(Dico2[[#This Row],[Nom du champ]],[1]!CRcmdPB[Donnée],[1]!CRcmdPB[Donnée],"",0,1)="","","X")</f>
        <v>#REF!</v>
      </c>
      <c r="H162" s="218" t="e">
        <f>IF(_xlfn.XLOOKUP(Dico2[[#This Row],[Nom du champ]],[1]!AnnulationPB[Donnée],[1]!AnnulationPB[Donnée],"",0,1)="","","X")</f>
        <v>#REF!</v>
      </c>
      <c r="I162" s="218" t="e">
        <f>IF(_xlfn.XLOOKUP(Dico2[[#This Row],[Nom du champ]],[1]!ARannulationPB[Donnée],[1]!ARannulationPB[Donnée],"",0,1)="","","X")</f>
        <v>#REF!</v>
      </c>
      <c r="J162" s="218" t="e">
        <f>IF(_xlfn.XLOOKUP(Dico2[[#This Row],[Nom du champ]],[1]!CmdExtU[Donnée],[1]!CmdExtU[Donnée],"",0,1)="","","X")</f>
        <v>#REF!</v>
      </c>
      <c r="K162" s="218" t="e">
        <f>IF(_xlfn.XLOOKUP(Dico2[[#This Row],[Nom du champ]],[1]!ARCmdExtU[Donnée],[1]!ARCmdExtU[Donnée],"",0,1)="","","X")</f>
        <v>#REF!</v>
      </c>
      <c r="L162" s="218" t="e">
        <f>IF(_xlfn.XLOOKUP(Dico2[[#This Row],[Nom du champ]],[1]!CRCmdExtU[Donnée],[1]!CRCmdExtU[Donnée],"",0,1)="","","X")</f>
        <v>#REF!</v>
      </c>
      <c r="M162" s="218" t="e">
        <f>IF(_xlfn.XLOOKUP(Dico2[[#This Row],[Nom du champ]],[1]!CRMad[Donnée],[1]!CRMad[Donnée],"",0,1)="","","X")</f>
        <v>#REF!</v>
      </c>
      <c r="N162" s="218" t="e">
        <f>IF(_xlfn.XLOOKUP(Dico2[[#This Row],[Nom du champ]],[1]!DeltaIPE[Donnée],[1]!DeltaIPE[Donnée],"",0,1)="","","X")</f>
        <v>#REF!</v>
      </c>
      <c r="O162" s="218" t="e">
        <f>IF(_xlfn.XLOOKUP(Dico2[[#This Row],[Nom du champ]],[1]!HistoIPE[Donnée],[1]!HistoIPE[Donnée],"",0,1)="","","X")</f>
        <v>#REF!</v>
      </c>
      <c r="P162" s="218" t="e">
        <f>IF(_xlfn.XLOOKUP(Dico2[[#This Row],[Nom du champ]],[1]!CPN[Donnée],[1]!CPN[Donnée],"",0,1)="","","X")</f>
        <v>#REF!</v>
      </c>
      <c r="Q162" s="218" t="e">
        <f>IF(_xlfn.XLOOKUP(Dico2[[#This Row],[Nom du champ]],[1]!DeltaCPN[Donnée],[1]!DeltaCPN[Donnée],"",0,1)="","","X")</f>
        <v>#REF!</v>
      </c>
      <c r="R162" s="218" t="e">
        <f>IF(_xlfn.XLOOKUP(Dico2[[#This Row],[Nom du champ]],[1]!HistoCPN[Donnée],[1]!HistoCPN[Donnée],"",0,1)="","","X")</f>
        <v>#REF!</v>
      </c>
      <c r="S162" s="218" t="e">
        <f>IF(_xlfn.XLOOKUP(Dico2[[#This Row],[Nom du champ]],[1]!CmdinfoPM[Donnée],[1]!CmdinfoPM[Donnée],"",0,1)="","","X")</f>
        <v>#REF!</v>
      </c>
      <c r="T162" s="218" t="e">
        <f>IF(_xlfn.XLOOKUP(Dico2[[#This Row],[Nom du champ]],[1]!ARCmdInfoPM[Donnée],[1]!ARCmdInfoPM[Donnée],"",0,1)="","","X")</f>
        <v>#REF!</v>
      </c>
      <c r="U162" s="218" t="e">
        <f>IF(_xlfn.XLOOKUP(Dico2[[#This Row],[Nom du champ]],[1]!ARMad[Donnée],[1]!ARMad[Donnée],"",0,1)="","","X")</f>
        <v>#REF!</v>
      </c>
      <c r="V162" s="218" t="e">
        <f>IF(_xlfn.XLOOKUP(Dico2[[#This Row],[Nom du champ]],[1]!NotifPrev[Donnée],[1]!NotifPrev[Donnée],"",0,1)="","","X")</f>
        <v>#REF!</v>
      </c>
      <c r="W162" s="218" t="e">
        <f>IF(_xlfn.XLOOKUP(Dico2[[#This Row],[Nom du champ]],[1]!CRInfoSyndic[Donnée],[1]!CRInfoSyndic[Donnée],"",0,1)="","","X")</f>
        <v>#REF!</v>
      </c>
      <c r="X162" s="218" t="e">
        <f>IF(_xlfn.XLOOKUP(Dico2[[#This Row],[Nom du champ]],[1]!Addu[Donnée],[1]!Addu[Donnée],"",0,1)="","","X")</f>
        <v>#REF!</v>
      </c>
      <c r="Y162" s="218" t="e">
        <f>IF(_xlfn.XLOOKUP(Dico2[[#This Row],[Nom du champ]],[1]!CRAddu[Donnée],[1]!CRAddu[Donnée],"",0,1)="","","X")</f>
        <v>#REF!</v>
      </c>
      <c r="Z162" s="218" t="e">
        <f>IF(_xlfn.XLOOKUP(Dico2[[#This Row],[Nom du champ]],[1]!CmdAnn[Donnée],[1]!CmdAnn[Donnée],"",0,1)="","","X")</f>
        <v>#REF!</v>
      </c>
      <c r="AA162" s="218" t="e">
        <f>IF(_xlfn.XLOOKUP(Dico2[[#This Row],[Nom du champ]],[1]!CRAnnu[Donnée],[1]!CRAnnu[Donnée],"",0,1)="","","X")</f>
        <v>#REF!</v>
      </c>
    </row>
    <row r="163" spans="1:27">
      <c r="A163" s="211" t="s">
        <v>536</v>
      </c>
      <c r="B163" s="211" t="s">
        <v>42</v>
      </c>
      <c r="D163" s="218" t="e">
        <f>IF(_xlfn.XLOOKUP(Dico2[[#This Row],[Nom du champ]],[1]!IPE[Donnée],[1]!IPE[Donnée],"",0,1)="","","X")</f>
        <v>#REF!</v>
      </c>
      <c r="E163" s="218" t="e">
        <f>IF(_xlfn.XLOOKUP(Dico2[[#This Row],[Nom du champ]],[1]!CmdPB[Donnée],[1]!CmdPB[Donnée],"",0,1)="","","X")</f>
        <v>#REF!</v>
      </c>
      <c r="F163" s="218" t="e">
        <f>IF(_xlfn.XLOOKUP(Dico2[[#This Row],[Nom du champ]],[1]!ARcmdPB[Donnée],[1]!ARcmdPB[Donnée],"",0,1)="","","X")</f>
        <v>#REF!</v>
      </c>
      <c r="G163" s="218" t="e">
        <f>IF(_xlfn.XLOOKUP(Dico2[[#This Row],[Nom du champ]],[1]!CRcmdPB[Donnée],[1]!CRcmdPB[Donnée],"",0,1)="","","X")</f>
        <v>#REF!</v>
      </c>
      <c r="H163" s="218" t="e">
        <f>IF(_xlfn.XLOOKUP(Dico2[[#This Row],[Nom du champ]],[1]!AnnulationPB[Donnée],[1]!AnnulationPB[Donnée],"",0,1)="","","X")</f>
        <v>#REF!</v>
      </c>
      <c r="I163" s="218" t="e">
        <f>IF(_xlfn.XLOOKUP(Dico2[[#This Row],[Nom du champ]],[1]!ARannulationPB[Donnée],[1]!ARannulationPB[Donnée],"",0,1)="","","X")</f>
        <v>#REF!</v>
      </c>
      <c r="J163" s="218" t="e">
        <f>IF(_xlfn.XLOOKUP(Dico2[[#This Row],[Nom du champ]],[1]!CmdExtU[Donnée],[1]!CmdExtU[Donnée],"",0,1)="","","X")</f>
        <v>#REF!</v>
      </c>
      <c r="K163" s="218" t="e">
        <f>IF(_xlfn.XLOOKUP(Dico2[[#This Row],[Nom du champ]],[1]!ARCmdExtU[Donnée],[1]!ARCmdExtU[Donnée],"",0,1)="","","X")</f>
        <v>#REF!</v>
      </c>
      <c r="L163" s="218" t="e">
        <f>IF(_xlfn.XLOOKUP(Dico2[[#This Row],[Nom du champ]],[1]!CRCmdExtU[Donnée],[1]!CRCmdExtU[Donnée],"",0,1)="","","X")</f>
        <v>#REF!</v>
      </c>
      <c r="M163" s="218" t="e">
        <f>IF(_xlfn.XLOOKUP(Dico2[[#This Row],[Nom du champ]],[1]!CRMad[Donnée],[1]!CRMad[Donnée],"",0,1)="","","X")</f>
        <v>#REF!</v>
      </c>
      <c r="N163" s="218" t="e">
        <f>IF(_xlfn.XLOOKUP(Dico2[[#This Row],[Nom du champ]],[1]!DeltaIPE[Donnée],[1]!DeltaIPE[Donnée],"",0,1)="","","X")</f>
        <v>#REF!</v>
      </c>
      <c r="O163" s="218" t="e">
        <f>IF(_xlfn.XLOOKUP(Dico2[[#This Row],[Nom du champ]],[1]!HistoIPE[Donnée],[1]!HistoIPE[Donnée],"",0,1)="","","X")</f>
        <v>#REF!</v>
      </c>
      <c r="P163" s="218" t="e">
        <f>IF(_xlfn.XLOOKUP(Dico2[[#This Row],[Nom du champ]],[1]!CPN[Donnée],[1]!CPN[Donnée],"",0,1)="","","X")</f>
        <v>#REF!</v>
      </c>
      <c r="Q163" s="218" t="e">
        <f>IF(_xlfn.XLOOKUP(Dico2[[#This Row],[Nom du champ]],[1]!DeltaCPN[Donnée],[1]!DeltaCPN[Donnée],"",0,1)="","","X")</f>
        <v>#REF!</v>
      </c>
      <c r="R163" s="218" t="e">
        <f>IF(_xlfn.XLOOKUP(Dico2[[#This Row],[Nom du champ]],[1]!HistoCPN[Donnée],[1]!HistoCPN[Donnée],"",0,1)="","","X")</f>
        <v>#REF!</v>
      </c>
      <c r="S163" s="218" t="e">
        <f>IF(_xlfn.XLOOKUP(Dico2[[#This Row],[Nom du champ]],[1]!CmdinfoPM[Donnée],[1]!CmdinfoPM[Donnée],"",0,1)="","","X")</f>
        <v>#REF!</v>
      </c>
      <c r="T163" s="218" t="e">
        <f>IF(_xlfn.XLOOKUP(Dico2[[#This Row],[Nom du champ]],[1]!ARCmdInfoPM[Donnée],[1]!ARCmdInfoPM[Donnée],"",0,1)="","","X")</f>
        <v>#REF!</v>
      </c>
      <c r="U163" s="218" t="e">
        <f>IF(_xlfn.XLOOKUP(Dico2[[#This Row],[Nom du champ]],[1]!ARMad[Donnée],[1]!ARMad[Donnée],"",0,1)="","","X")</f>
        <v>#REF!</v>
      </c>
      <c r="V163" s="218" t="e">
        <f>IF(_xlfn.XLOOKUP(Dico2[[#This Row],[Nom du champ]],[1]!NotifPrev[Donnée],[1]!NotifPrev[Donnée],"",0,1)="","","X")</f>
        <v>#REF!</v>
      </c>
      <c r="W163" s="218" t="e">
        <f>IF(_xlfn.XLOOKUP(Dico2[[#This Row],[Nom du champ]],[1]!CRInfoSyndic[Donnée],[1]!CRInfoSyndic[Donnée],"",0,1)="","","X")</f>
        <v>#REF!</v>
      </c>
      <c r="X163" s="218" t="e">
        <f>IF(_xlfn.XLOOKUP(Dico2[[#This Row],[Nom du champ]],[1]!Addu[Donnée],[1]!Addu[Donnée],"",0,1)="","","X")</f>
        <v>#REF!</v>
      </c>
      <c r="Y163" s="218" t="e">
        <f>IF(_xlfn.XLOOKUP(Dico2[[#This Row],[Nom du champ]],[1]!CRAddu[Donnée],[1]!CRAddu[Donnée],"",0,1)="","","X")</f>
        <v>#REF!</v>
      </c>
      <c r="Z163" s="218" t="e">
        <f>IF(_xlfn.XLOOKUP(Dico2[[#This Row],[Nom du champ]],[1]!CmdAnn[Donnée],[1]!CmdAnn[Donnée],"",0,1)="","","X")</f>
        <v>#REF!</v>
      </c>
      <c r="AA163" s="218" t="e">
        <f>IF(_xlfn.XLOOKUP(Dico2[[#This Row],[Nom du champ]],[1]!CRAnnu[Donnée],[1]!CRAnnu[Donnée],"",0,1)="","","X")</f>
        <v>#REF!</v>
      </c>
    </row>
    <row r="164" spans="1:27">
      <c r="A164" s="221" t="s">
        <v>160</v>
      </c>
      <c r="B164" s="221" t="s">
        <v>395</v>
      </c>
      <c r="D164" s="218" t="e">
        <f>IF(_xlfn.XLOOKUP(Dico2[[#This Row],[Nom du champ]],[1]!IPE[Donnée],[1]!IPE[Donnée],"",0,1)="","","X")</f>
        <v>#REF!</v>
      </c>
      <c r="E164" s="218" t="e">
        <f>IF(_xlfn.XLOOKUP(Dico2[[#This Row],[Nom du champ]],[1]!CmdPB[Donnée],[1]!CmdPB[Donnée],"",0,1)="","","X")</f>
        <v>#REF!</v>
      </c>
      <c r="F164" s="218" t="e">
        <f>IF(_xlfn.XLOOKUP(Dico2[[#This Row],[Nom du champ]],[1]!ARcmdPB[Donnée],[1]!ARcmdPB[Donnée],"",0,1)="","","X")</f>
        <v>#REF!</v>
      </c>
      <c r="G164" s="218" t="e">
        <f>IF(_xlfn.XLOOKUP(Dico2[[#This Row],[Nom du champ]],[1]!CRcmdPB[Donnée],[1]!CRcmdPB[Donnée],"",0,1)="","","X")</f>
        <v>#REF!</v>
      </c>
      <c r="H164" s="218" t="e">
        <f>IF(_xlfn.XLOOKUP(Dico2[[#This Row],[Nom du champ]],[1]!AnnulationPB[Donnée],[1]!AnnulationPB[Donnée],"",0,1)="","","X")</f>
        <v>#REF!</v>
      </c>
      <c r="I164" s="218" t="e">
        <f>IF(_xlfn.XLOOKUP(Dico2[[#This Row],[Nom du champ]],[1]!ARannulationPB[Donnée],[1]!ARannulationPB[Donnée],"",0,1)="","","X")</f>
        <v>#REF!</v>
      </c>
      <c r="J164" s="218" t="e">
        <f>IF(_xlfn.XLOOKUP(Dico2[[#This Row],[Nom du champ]],[1]!CmdExtU[Donnée],[1]!CmdExtU[Donnée],"",0,1)="","","X")</f>
        <v>#REF!</v>
      </c>
      <c r="K164" s="218" t="e">
        <f>IF(_xlfn.XLOOKUP(Dico2[[#This Row],[Nom du champ]],[1]!ARCmdExtU[Donnée],[1]!ARCmdExtU[Donnée],"",0,1)="","","X")</f>
        <v>#REF!</v>
      </c>
      <c r="L164" s="218" t="e">
        <f>IF(_xlfn.XLOOKUP(Dico2[[#This Row],[Nom du champ]],[1]!CRCmdExtU[Donnée],[1]!CRCmdExtU[Donnée],"",0,1)="","","X")</f>
        <v>#REF!</v>
      </c>
      <c r="M164" s="218" t="e">
        <f>IF(_xlfn.XLOOKUP(Dico2[[#This Row],[Nom du champ]],[1]!CRMad[Donnée],[1]!CRMad[Donnée],"",0,1)="","","X")</f>
        <v>#REF!</v>
      </c>
      <c r="N164" s="218" t="e">
        <f>IF(_xlfn.XLOOKUP(Dico2[[#This Row],[Nom du champ]],[1]!DeltaIPE[Donnée],[1]!DeltaIPE[Donnée],"",0,1)="","","X")</f>
        <v>#REF!</v>
      </c>
      <c r="O164" s="218" t="e">
        <f>IF(_xlfn.XLOOKUP(Dico2[[#This Row],[Nom du champ]],[1]!HistoIPE[Donnée],[1]!HistoIPE[Donnée],"",0,1)="","","X")</f>
        <v>#REF!</v>
      </c>
      <c r="P164" s="218" t="e">
        <f>IF(_xlfn.XLOOKUP(Dico2[[#This Row],[Nom du champ]],[1]!CPN[Donnée],[1]!CPN[Donnée],"",0,1)="","","X")</f>
        <v>#REF!</v>
      </c>
      <c r="Q164" s="218" t="e">
        <f>IF(_xlfn.XLOOKUP(Dico2[[#This Row],[Nom du champ]],[1]!DeltaCPN[Donnée],[1]!DeltaCPN[Donnée],"",0,1)="","","X")</f>
        <v>#REF!</v>
      </c>
      <c r="R164" s="218" t="e">
        <f>IF(_xlfn.XLOOKUP(Dico2[[#This Row],[Nom du champ]],[1]!HistoCPN[Donnée],[1]!HistoCPN[Donnée],"",0,1)="","","X")</f>
        <v>#REF!</v>
      </c>
      <c r="S164" s="218" t="e">
        <f>IF(_xlfn.XLOOKUP(Dico2[[#This Row],[Nom du champ]],[1]!CmdinfoPM[Donnée],[1]!CmdinfoPM[Donnée],"",0,1)="","","X")</f>
        <v>#REF!</v>
      </c>
      <c r="T164" s="218" t="e">
        <f>IF(_xlfn.XLOOKUP(Dico2[[#This Row],[Nom du champ]],[1]!ARCmdInfoPM[Donnée],[1]!ARCmdInfoPM[Donnée],"",0,1)="","","X")</f>
        <v>#REF!</v>
      </c>
      <c r="U164" s="218" t="e">
        <f>IF(_xlfn.XLOOKUP(Dico2[[#This Row],[Nom du champ]],[1]!ARMad[Donnée],[1]!ARMad[Donnée],"",0,1)="","","X")</f>
        <v>#REF!</v>
      </c>
      <c r="V164" s="218" t="e">
        <f>IF(_xlfn.XLOOKUP(Dico2[[#This Row],[Nom du champ]],[1]!NotifPrev[Donnée],[1]!NotifPrev[Donnée],"",0,1)="","","X")</f>
        <v>#REF!</v>
      </c>
      <c r="W164" s="218" t="e">
        <f>IF(_xlfn.XLOOKUP(Dico2[[#This Row],[Nom du champ]],[1]!CRInfoSyndic[Donnée],[1]!CRInfoSyndic[Donnée],"",0,1)="","","X")</f>
        <v>#REF!</v>
      </c>
      <c r="X164" s="218" t="e">
        <f>IF(_xlfn.XLOOKUP(Dico2[[#This Row],[Nom du champ]],[1]!Addu[Donnée],[1]!Addu[Donnée],"",0,1)="","","X")</f>
        <v>#REF!</v>
      </c>
      <c r="Y164" s="218" t="e">
        <f>IF(_xlfn.XLOOKUP(Dico2[[#This Row],[Nom du champ]],[1]!CRAddu[Donnée],[1]!CRAddu[Donnée],"",0,1)="","","X")</f>
        <v>#REF!</v>
      </c>
      <c r="Z164" s="218" t="e">
        <f>IF(_xlfn.XLOOKUP(Dico2[[#This Row],[Nom du champ]],[1]!CmdAnn[Donnée],[1]!CmdAnn[Donnée],"",0,1)="","","X")</f>
        <v>#REF!</v>
      </c>
      <c r="AA164" s="218" t="e">
        <f>IF(_xlfn.XLOOKUP(Dico2[[#This Row],[Nom du champ]],[1]!CRAnnu[Donnée],[1]!CRAnnu[Donnée],"",0,1)="","","X")</f>
        <v>#REF!</v>
      </c>
    </row>
    <row r="165" spans="1:27">
      <c r="A165" s="221" t="s">
        <v>159</v>
      </c>
      <c r="B165" s="221" t="s">
        <v>395</v>
      </c>
      <c r="D165" s="218" t="e">
        <f>IF(_xlfn.XLOOKUP(Dico2[[#This Row],[Nom du champ]],[1]!IPE[Donnée],[1]!IPE[Donnée],"",0,1)="","","X")</f>
        <v>#REF!</v>
      </c>
      <c r="E165" s="218" t="e">
        <f>IF(_xlfn.XLOOKUP(Dico2[[#This Row],[Nom du champ]],[1]!CmdPB[Donnée],[1]!CmdPB[Donnée],"",0,1)="","","X")</f>
        <v>#REF!</v>
      </c>
      <c r="F165" s="218" t="e">
        <f>IF(_xlfn.XLOOKUP(Dico2[[#This Row],[Nom du champ]],[1]!ARcmdPB[Donnée],[1]!ARcmdPB[Donnée],"",0,1)="","","X")</f>
        <v>#REF!</v>
      </c>
      <c r="G165" s="218" t="e">
        <f>IF(_xlfn.XLOOKUP(Dico2[[#This Row],[Nom du champ]],[1]!CRcmdPB[Donnée],[1]!CRcmdPB[Donnée],"",0,1)="","","X")</f>
        <v>#REF!</v>
      </c>
      <c r="H165" s="218" t="e">
        <f>IF(_xlfn.XLOOKUP(Dico2[[#This Row],[Nom du champ]],[1]!AnnulationPB[Donnée],[1]!AnnulationPB[Donnée],"",0,1)="","","X")</f>
        <v>#REF!</v>
      </c>
      <c r="I165" s="218" t="e">
        <f>IF(_xlfn.XLOOKUP(Dico2[[#This Row],[Nom du champ]],[1]!ARannulationPB[Donnée],[1]!ARannulationPB[Donnée],"",0,1)="","","X")</f>
        <v>#REF!</v>
      </c>
      <c r="J165" s="218" t="e">
        <f>IF(_xlfn.XLOOKUP(Dico2[[#This Row],[Nom du champ]],[1]!CmdExtU[Donnée],[1]!CmdExtU[Donnée],"",0,1)="","","X")</f>
        <v>#REF!</v>
      </c>
      <c r="K165" s="218" t="e">
        <f>IF(_xlfn.XLOOKUP(Dico2[[#This Row],[Nom du champ]],[1]!ARCmdExtU[Donnée],[1]!ARCmdExtU[Donnée],"",0,1)="","","X")</f>
        <v>#REF!</v>
      </c>
      <c r="L165" s="218" t="e">
        <f>IF(_xlfn.XLOOKUP(Dico2[[#This Row],[Nom du champ]],[1]!CRCmdExtU[Donnée],[1]!CRCmdExtU[Donnée],"",0,1)="","","X")</f>
        <v>#REF!</v>
      </c>
      <c r="M165" s="218" t="e">
        <f>IF(_xlfn.XLOOKUP(Dico2[[#This Row],[Nom du champ]],[1]!CRMad[Donnée],[1]!CRMad[Donnée],"",0,1)="","","X")</f>
        <v>#REF!</v>
      </c>
      <c r="N165" s="218" t="e">
        <f>IF(_xlfn.XLOOKUP(Dico2[[#This Row],[Nom du champ]],[1]!DeltaIPE[Donnée],[1]!DeltaIPE[Donnée],"",0,1)="","","X")</f>
        <v>#REF!</v>
      </c>
      <c r="O165" s="218" t="e">
        <f>IF(_xlfn.XLOOKUP(Dico2[[#This Row],[Nom du champ]],[1]!HistoIPE[Donnée],[1]!HistoIPE[Donnée],"",0,1)="","","X")</f>
        <v>#REF!</v>
      </c>
      <c r="P165" s="218" t="e">
        <f>IF(_xlfn.XLOOKUP(Dico2[[#This Row],[Nom du champ]],[1]!CPN[Donnée],[1]!CPN[Donnée],"",0,1)="","","X")</f>
        <v>#REF!</v>
      </c>
      <c r="Q165" s="218" t="e">
        <f>IF(_xlfn.XLOOKUP(Dico2[[#This Row],[Nom du champ]],[1]!DeltaCPN[Donnée],[1]!DeltaCPN[Donnée],"",0,1)="","","X")</f>
        <v>#REF!</v>
      </c>
      <c r="R165" s="218" t="e">
        <f>IF(_xlfn.XLOOKUP(Dico2[[#This Row],[Nom du champ]],[1]!HistoCPN[Donnée],[1]!HistoCPN[Donnée],"",0,1)="","","X")</f>
        <v>#REF!</v>
      </c>
      <c r="S165" s="218" t="e">
        <f>IF(_xlfn.XLOOKUP(Dico2[[#This Row],[Nom du champ]],[1]!CmdinfoPM[Donnée],[1]!CmdinfoPM[Donnée],"",0,1)="","","X")</f>
        <v>#REF!</v>
      </c>
      <c r="T165" s="218" t="e">
        <f>IF(_xlfn.XLOOKUP(Dico2[[#This Row],[Nom du champ]],[1]!ARCmdInfoPM[Donnée],[1]!ARCmdInfoPM[Donnée],"",0,1)="","","X")</f>
        <v>#REF!</v>
      </c>
      <c r="U165" s="218" t="e">
        <f>IF(_xlfn.XLOOKUP(Dico2[[#This Row],[Nom du champ]],[1]!ARMad[Donnée],[1]!ARMad[Donnée],"",0,1)="","","X")</f>
        <v>#REF!</v>
      </c>
      <c r="V165" s="218" t="e">
        <f>IF(_xlfn.XLOOKUP(Dico2[[#This Row],[Nom du champ]],[1]!NotifPrev[Donnée],[1]!NotifPrev[Donnée],"",0,1)="","","X")</f>
        <v>#REF!</v>
      </c>
      <c r="W165" s="218" t="e">
        <f>IF(_xlfn.XLOOKUP(Dico2[[#This Row],[Nom du champ]],[1]!CRInfoSyndic[Donnée],[1]!CRInfoSyndic[Donnée],"",0,1)="","","X")</f>
        <v>#REF!</v>
      </c>
      <c r="X165" s="218" t="e">
        <f>IF(_xlfn.XLOOKUP(Dico2[[#This Row],[Nom du champ]],[1]!Addu[Donnée],[1]!Addu[Donnée],"",0,1)="","","X")</f>
        <v>#REF!</v>
      </c>
      <c r="Y165" s="218" t="e">
        <f>IF(_xlfn.XLOOKUP(Dico2[[#This Row],[Nom du champ]],[1]!CRAddu[Donnée],[1]!CRAddu[Donnée],"",0,1)="","","X")</f>
        <v>#REF!</v>
      </c>
      <c r="Z165" s="218" t="e">
        <f>IF(_xlfn.XLOOKUP(Dico2[[#This Row],[Nom du champ]],[1]!CmdAnn[Donnée],[1]!CmdAnn[Donnée],"",0,1)="","","X")</f>
        <v>#REF!</v>
      </c>
      <c r="AA165" s="218" t="e">
        <f>IF(_xlfn.XLOOKUP(Dico2[[#This Row],[Nom du champ]],[1]!CRAnnu[Donnée],[1]!CRAnnu[Donnée],"",0,1)="","","X")</f>
        <v>#REF!</v>
      </c>
    </row>
    <row r="166" spans="1:27">
      <c r="A166" s="221" t="s">
        <v>188</v>
      </c>
      <c r="B166" s="221" t="s">
        <v>395</v>
      </c>
      <c r="D166" s="218" t="e">
        <f>IF(_xlfn.XLOOKUP(Dico2[[#This Row],[Nom du champ]],[1]!IPE[Donnée],[1]!IPE[Donnée],"",0,1)="","","X")</f>
        <v>#REF!</v>
      </c>
      <c r="E166" s="218" t="e">
        <f>IF(_xlfn.XLOOKUP(Dico2[[#This Row],[Nom du champ]],[1]!CmdPB[Donnée],[1]!CmdPB[Donnée],"",0,1)="","","X")</f>
        <v>#REF!</v>
      </c>
      <c r="F166" s="218" t="e">
        <f>IF(_xlfn.XLOOKUP(Dico2[[#This Row],[Nom du champ]],[1]!ARcmdPB[Donnée],[1]!ARcmdPB[Donnée],"",0,1)="","","X")</f>
        <v>#REF!</v>
      </c>
      <c r="G166" s="218" t="e">
        <f>IF(_xlfn.XLOOKUP(Dico2[[#This Row],[Nom du champ]],[1]!CRcmdPB[Donnée],[1]!CRcmdPB[Donnée],"",0,1)="","","X")</f>
        <v>#REF!</v>
      </c>
      <c r="H166" s="218" t="e">
        <f>IF(_xlfn.XLOOKUP(Dico2[[#This Row],[Nom du champ]],[1]!AnnulationPB[Donnée],[1]!AnnulationPB[Donnée],"",0,1)="","","X")</f>
        <v>#REF!</v>
      </c>
      <c r="I166" s="218" t="e">
        <f>IF(_xlfn.XLOOKUP(Dico2[[#This Row],[Nom du champ]],[1]!ARannulationPB[Donnée],[1]!ARannulationPB[Donnée],"",0,1)="","","X")</f>
        <v>#REF!</v>
      </c>
      <c r="J166" s="218" t="e">
        <f>IF(_xlfn.XLOOKUP(Dico2[[#This Row],[Nom du champ]],[1]!CmdExtU[Donnée],[1]!CmdExtU[Donnée],"",0,1)="","","X")</f>
        <v>#REF!</v>
      </c>
      <c r="K166" s="218" t="e">
        <f>IF(_xlfn.XLOOKUP(Dico2[[#This Row],[Nom du champ]],[1]!ARCmdExtU[Donnée],[1]!ARCmdExtU[Donnée],"",0,1)="","","X")</f>
        <v>#REF!</v>
      </c>
      <c r="L166" s="218" t="e">
        <f>IF(_xlfn.XLOOKUP(Dico2[[#This Row],[Nom du champ]],[1]!CRCmdExtU[Donnée],[1]!CRCmdExtU[Donnée],"",0,1)="","","X")</f>
        <v>#REF!</v>
      </c>
      <c r="M166" s="218" t="e">
        <f>IF(_xlfn.XLOOKUP(Dico2[[#This Row],[Nom du champ]],[1]!CRMad[Donnée],[1]!CRMad[Donnée],"",0,1)="","","X")</f>
        <v>#REF!</v>
      </c>
      <c r="N166" s="218" t="e">
        <f>IF(_xlfn.XLOOKUP(Dico2[[#This Row],[Nom du champ]],[1]!DeltaIPE[Donnée],[1]!DeltaIPE[Donnée],"",0,1)="","","X")</f>
        <v>#REF!</v>
      </c>
      <c r="O166" s="218" t="e">
        <f>IF(_xlfn.XLOOKUP(Dico2[[#This Row],[Nom du champ]],[1]!HistoIPE[Donnée],[1]!HistoIPE[Donnée],"",0,1)="","","X")</f>
        <v>#REF!</v>
      </c>
      <c r="P166" s="218" t="e">
        <f>IF(_xlfn.XLOOKUP(Dico2[[#This Row],[Nom du champ]],[1]!CPN[Donnée],[1]!CPN[Donnée],"",0,1)="","","X")</f>
        <v>#REF!</v>
      </c>
      <c r="Q166" s="218" t="e">
        <f>IF(_xlfn.XLOOKUP(Dico2[[#This Row],[Nom du champ]],[1]!DeltaCPN[Donnée],[1]!DeltaCPN[Donnée],"",0,1)="","","X")</f>
        <v>#REF!</v>
      </c>
      <c r="R166" s="218" t="e">
        <f>IF(_xlfn.XLOOKUP(Dico2[[#This Row],[Nom du champ]],[1]!HistoCPN[Donnée],[1]!HistoCPN[Donnée],"",0,1)="","","X")</f>
        <v>#REF!</v>
      </c>
      <c r="S166" s="218" t="e">
        <f>IF(_xlfn.XLOOKUP(Dico2[[#This Row],[Nom du champ]],[1]!CmdinfoPM[Donnée],[1]!CmdinfoPM[Donnée],"",0,1)="","","X")</f>
        <v>#REF!</v>
      </c>
      <c r="T166" s="218" t="e">
        <f>IF(_xlfn.XLOOKUP(Dico2[[#This Row],[Nom du champ]],[1]!ARCmdInfoPM[Donnée],[1]!ARCmdInfoPM[Donnée],"",0,1)="","","X")</f>
        <v>#REF!</v>
      </c>
      <c r="U166" s="218" t="e">
        <f>IF(_xlfn.XLOOKUP(Dico2[[#This Row],[Nom du champ]],[1]!ARMad[Donnée],[1]!ARMad[Donnée],"",0,1)="","","X")</f>
        <v>#REF!</v>
      </c>
      <c r="V166" s="218" t="e">
        <f>IF(_xlfn.XLOOKUP(Dico2[[#This Row],[Nom du champ]],[1]!NotifPrev[Donnée],[1]!NotifPrev[Donnée],"",0,1)="","","X")</f>
        <v>#REF!</v>
      </c>
      <c r="W166" s="218" t="e">
        <f>IF(_xlfn.XLOOKUP(Dico2[[#This Row],[Nom du champ]],[1]!CRInfoSyndic[Donnée],[1]!CRInfoSyndic[Donnée],"",0,1)="","","X")</f>
        <v>#REF!</v>
      </c>
      <c r="X166" s="218" t="e">
        <f>IF(_xlfn.XLOOKUP(Dico2[[#This Row],[Nom du champ]],[1]!Addu[Donnée],[1]!Addu[Donnée],"",0,1)="","","X")</f>
        <v>#REF!</v>
      </c>
      <c r="Y166" s="218" t="e">
        <f>IF(_xlfn.XLOOKUP(Dico2[[#This Row],[Nom du champ]],[1]!CRAddu[Donnée],[1]!CRAddu[Donnée],"",0,1)="","","X")</f>
        <v>#REF!</v>
      </c>
      <c r="Z166" s="218" t="e">
        <f>IF(_xlfn.XLOOKUP(Dico2[[#This Row],[Nom du champ]],[1]!CmdAnn[Donnée],[1]!CmdAnn[Donnée],"",0,1)="","","X")</f>
        <v>#REF!</v>
      </c>
      <c r="AA166" s="218" t="e">
        <f>IF(_xlfn.XLOOKUP(Dico2[[#This Row],[Nom du champ]],[1]!CRAnnu[Donnée],[1]!CRAnnu[Donnée],"",0,1)="","","X")</f>
        <v>#REF!</v>
      </c>
    </row>
    <row r="167" spans="1:27">
      <c r="A167" s="211" t="s">
        <v>538</v>
      </c>
      <c r="B167" s="211" t="s">
        <v>44</v>
      </c>
      <c r="D167" s="218" t="e">
        <f>IF(_xlfn.XLOOKUP(Dico2[[#This Row],[Nom du champ]],[1]!IPE[Donnée],[1]!IPE[Donnée],"",0,1)="","","X")</f>
        <v>#REF!</v>
      </c>
      <c r="E167" s="218" t="e">
        <f>IF(_xlfn.XLOOKUP(Dico2[[#This Row],[Nom du champ]],[1]!CmdPB[Donnée],[1]!CmdPB[Donnée],"",0,1)="","","X")</f>
        <v>#REF!</v>
      </c>
      <c r="F167" s="218" t="e">
        <f>IF(_xlfn.XLOOKUP(Dico2[[#This Row],[Nom du champ]],[1]!ARcmdPB[Donnée],[1]!ARcmdPB[Donnée],"",0,1)="","","X")</f>
        <v>#REF!</v>
      </c>
      <c r="G167" s="218" t="e">
        <f>IF(_xlfn.XLOOKUP(Dico2[[#This Row],[Nom du champ]],[1]!CRcmdPB[Donnée],[1]!CRcmdPB[Donnée],"",0,1)="","","X")</f>
        <v>#REF!</v>
      </c>
      <c r="H167" s="218" t="e">
        <f>IF(_xlfn.XLOOKUP(Dico2[[#This Row],[Nom du champ]],[1]!AnnulationPB[Donnée],[1]!AnnulationPB[Donnée],"",0,1)="","","X")</f>
        <v>#REF!</v>
      </c>
      <c r="I167" s="218" t="e">
        <f>IF(_xlfn.XLOOKUP(Dico2[[#This Row],[Nom du champ]],[1]!ARannulationPB[Donnée],[1]!ARannulationPB[Donnée],"",0,1)="","","X")</f>
        <v>#REF!</v>
      </c>
      <c r="J167" s="218" t="e">
        <f>IF(_xlfn.XLOOKUP(Dico2[[#This Row],[Nom du champ]],[1]!CmdExtU[Donnée],[1]!CmdExtU[Donnée],"",0,1)="","","X")</f>
        <v>#REF!</v>
      </c>
      <c r="K167" s="218" t="e">
        <f>IF(_xlfn.XLOOKUP(Dico2[[#This Row],[Nom du champ]],[1]!ARCmdExtU[Donnée],[1]!ARCmdExtU[Donnée],"",0,1)="","","X")</f>
        <v>#REF!</v>
      </c>
      <c r="L167" s="218" t="e">
        <f>IF(_xlfn.XLOOKUP(Dico2[[#This Row],[Nom du champ]],[1]!CRCmdExtU[Donnée],[1]!CRCmdExtU[Donnée],"",0,1)="","","X")</f>
        <v>#REF!</v>
      </c>
      <c r="M167" s="218" t="e">
        <f>IF(_xlfn.XLOOKUP(Dico2[[#This Row],[Nom du champ]],[1]!CRMad[Donnée],[1]!CRMad[Donnée],"",0,1)="","","X")</f>
        <v>#REF!</v>
      </c>
      <c r="N167" s="218" t="e">
        <f>IF(_xlfn.XLOOKUP(Dico2[[#This Row],[Nom du champ]],[1]!DeltaIPE[Donnée],[1]!DeltaIPE[Donnée],"",0,1)="","","X")</f>
        <v>#REF!</v>
      </c>
      <c r="O167" s="218" t="e">
        <f>IF(_xlfn.XLOOKUP(Dico2[[#This Row],[Nom du champ]],[1]!HistoIPE[Donnée],[1]!HistoIPE[Donnée],"",0,1)="","","X")</f>
        <v>#REF!</v>
      </c>
      <c r="P167" s="218" t="e">
        <f>IF(_xlfn.XLOOKUP(Dico2[[#This Row],[Nom du champ]],[1]!CPN[Donnée],[1]!CPN[Donnée],"",0,1)="","","X")</f>
        <v>#REF!</v>
      </c>
      <c r="Q167" s="218" t="e">
        <f>IF(_xlfn.XLOOKUP(Dico2[[#This Row],[Nom du champ]],[1]!DeltaCPN[Donnée],[1]!DeltaCPN[Donnée],"",0,1)="","","X")</f>
        <v>#REF!</v>
      </c>
      <c r="R167" s="218" t="e">
        <f>IF(_xlfn.XLOOKUP(Dico2[[#This Row],[Nom du champ]],[1]!HistoCPN[Donnée],[1]!HistoCPN[Donnée],"",0,1)="","","X")</f>
        <v>#REF!</v>
      </c>
      <c r="S167" s="218" t="e">
        <f>IF(_xlfn.XLOOKUP(Dico2[[#This Row],[Nom du champ]],[1]!CmdinfoPM[Donnée],[1]!CmdinfoPM[Donnée],"",0,1)="","","X")</f>
        <v>#REF!</v>
      </c>
      <c r="T167" s="218" t="e">
        <f>IF(_xlfn.XLOOKUP(Dico2[[#This Row],[Nom du champ]],[1]!ARCmdInfoPM[Donnée],[1]!ARCmdInfoPM[Donnée],"",0,1)="","","X")</f>
        <v>#REF!</v>
      </c>
      <c r="U167" s="218" t="e">
        <f>IF(_xlfn.XLOOKUP(Dico2[[#This Row],[Nom du champ]],[1]!ARMad[Donnée],[1]!ARMad[Donnée],"",0,1)="","","X")</f>
        <v>#REF!</v>
      </c>
      <c r="V167" s="218" t="e">
        <f>IF(_xlfn.XLOOKUP(Dico2[[#This Row],[Nom du champ]],[1]!NotifPrev[Donnée],[1]!NotifPrev[Donnée],"",0,1)="","","X")</f>
        <v>#REF!</v>
      </c>
      <c r="W167" s="218" t="e">
        <f>IF(_xlfn.XLOOKUP(Dico2[[#This Row],[Nom du champ]],[1]!CRInfoSyndic[Donnée],[1]!CRInfoSyndic[Donnée],"",0,1)="","","X")</f>
        <v>#REF!</v>
      </c>
      <c r="X167" s="218" t="e">
        <f>IF(_xlfn.XLOOKUP(Dico2[[#This Row],[Nom du champ]],[1]!Addu[Donnée],[1]!Addu[Donnée],"",0,1)="","","X")</f>
        <v>#REF!</v>
      </c>
      <c r="Y167" s="218" t="e">
        <f>IF(_xlfn.XLOOKUP(Dico2[[#This Row],[Nom du champ]],[1]!CRAddu[Donnée],[1]!CRAddu[Donnée],"",0,1)="","","X")</f>
        <v>#REF!</v>
      </c>
      <c r="Z167" s="218" t="e">
        <f>IF(_xlfn.XLOOKUP(Dico2[[#This Row],[Nom du champ]],[1]!CmdAnn[Donnée],[1]!CmdAnn[Donnée],"",0,1)="","","X")</f>
        <v>#REF!</v>
      </c>
      <c r="AA167" s="218" t="e">
        <f>IF(_xlfn.XLOOKUP(Dico2[[#This Row],[Nom du champ]],[1]!CRAnnu[Donnée],[1]!CRAnnu[Donnée],"",0,1)="","","X")</f>
        <v>#REF!</v>
      </c>
    </row>
    <row r="168" spans="1:27">
      <c r="A168" s="220" t="s">
        <v>173</v>
      </c>
      <c r="B168" s="211" t="s">
        <v>42</v>
      </c>
      <c r="D168" s="218" t="e">
        <f>IF(_xlfn.XLOOKUP(Dico2[[#This Row],[Nom du champ]],[1]!IPE[Donnée],[1]!IPE[Donnée],"",0,1)="","","X")</f>
        <v>#REF!</v>
      </c>
      <c r="E168" s="218" t="e">
        <f>IF(_xlfn.XLOOKUP(Dico2[[#This Row],[Nom du champ]],[1]!CmdPB[Donnée],[1]!CmdPB[Donnée],"",0,1)="","","X")</f>
        <v>#REF!</v>
      </c>
      <c r="F168" s="218" t="e">
        <f>IF(_xlfn.XLOOKUP(Dico2[[#This Row],[Nom du champ]],[1]!ARcmdPB[Donnée],[1]!ARcmdPB[Donnée],"",0,1)="","","X")</f>
        <v>#REF!</v>
      </c>
      <c r="G168" s="218" t="e">
        <f>IF(_xlfn.XLOOKUP(Dico2[[#This Row],[Nom du champ]],[1]!CRcmdPB[Donnée],[1]!CRcmdPB[Donnée],"",0,1)="","","X")</f>
        <v>#REF!</v>
      </c>
      <c r="H168" s="218" t="e">
        <f>IF(_xlfn.XLOOKUP(Dico2[[#This Row],[Nom du champ]],[1]!AnnulationPB[Donnée],[1]!AnnulationPB[Donnée],"",0,1)="","","X")</f>
        <v>#REF!</v>
      </c>
      <c r="I168" s="218" t="e">
        <f>IF(_xlfn.XLOOKUP(Dico2[[#This Row],[Nom du champ]],[1]!ARannulationPB[Donnée],[1]!ARannulationPB[Donnée],"",0,1)="","","X")</f>
        <v>#REF!</v>
      </c>
      <c r="J168" s="218" t="e">
        <f>IF(_xlfn.XLOOKUP(Dico2[[#This Row],[Nom du champ]],[1]!CmdExtU[Donnée],[1]!CmdExtU[Donnée],"",0,1)="","","X")</f>
        <v>#REF!</v>
      </c>
      <c r="K168" s="218" t="e">
        <f>IF(_xlfn.XLOOKUP(Dico2[[#This Row],[Nom du champ]],[1]!ARCmdExtU[Donnée],[1]!ARCmdExtU[Donnée],"",0,1)="","","X")</f>
        <v>#REF!</v>
      </c>
      <c r="L168" s="218" t="e">
        <f>IF(_xlfn.XLOOKUP(Dico2[[#This Row],[Nom du champ]],[1]!CRCmdExtU[Donnée],[1]!CRCmdExtU[Donnée],"",0,1)="","","X")</f>
        <v>#REF!</v>
      </c>
      <c r="M168" s="218" t="e">
        <f>IF(_xlfn.XLOOKUP(Dico2[[#This Row],[Nom du champ]],[1]!CRMad[Donnée],[1]!CRMad[Donnée],"",0,1)="","","X")</f>
        <v>#REF!</v>
      </c>
      <c r="N168" s="218" t="e">
        <f>IF(_xlfn.XLOOKUP(Dico2[[#This Row],[Nom du champ]],[1]!DeltaIPE[Donnée],[1]!DeltaIPE[Donnée],"",0,1)="","","X")</f>
        <v>#REF!</v>
      </c>
      <c r="O168" s="218" t="e">
        <f>IF(_xlfn.XLOOKUP(Dico2[[#This Row],[Nom du champ]],[1]!HistoIPE[Donnée],[1]!HistoIPE[Donnée],"",0,1)="","","X")</f>
        <v>#REF!</v>
      </c>
      <c r="P168" s="218" t="e">
        <f>IF(_xlfn.XLOOKUP(Dico2[[#This Row],[Nom du champ]],[1]!CPN[Donnée],[1]!CPN[Donnée],"",0,1)="","","X")</f>
        <v>#REF!</v>
      </c>
      <c r="Q168" s="218" t="e">
        <f>IF(_xlfn.XLOOKUP(Dico2[[#This Row],[Nom du champ]],[1]!DeltaCPN[Donnée],[1]!DeltaCPN[Donnée],"",0,1)="","","X")</f>
        <v>#REF!</v>
      </c>
      <c r="R168" s="218" t="e">
        <f>IF(_xlfn.XLOOKUP(Dico2[[#This Row],[Nom du champ]],[1]!HistoCPN[Donnée],[1]!HistoCPN[Donnée],"",0,1)="","","X")</f>
        <v>#REF!</v>
      </c>
      <c r="S168" s="218" t="e">
        <f>IF(_xlfn.XLOOKUP(Dico2[[#This Row],[Nom du champ]],[1]!CmdinfoPM[Donnée],[1]!CmdinfoPM[Donnée],"",0,1)="","","X")</f>
        <v>#REF!</v>
      </c>
      <c r="T168" s="218" t="e">
        <f>IF(_xlfn.XLOOKUP(Dico2[[#This Row],[Nom du champ]],[1]!ARCmdInfoPM[Donnée],[1]!ARCmdInfoPM[Donnée],"",0,1)="","","X")</f>
        <v>#REF!</v>
      </c>
      <c r="U168" s="218" t="e">
        <f>IF(_xlfn.XLOOKUP(Dico2[[#This Row],[Nom du champ]],[1]!ARMad[Donnée],[1]!ARMad[Donnée],"",0,1)="","","X")</f>
        <v>#REF!</v>
      </c>
      <c r="V168" s="218" t="e">
        <f>IF(_xlfn.XLOOKUP(Dico2[[#This Row],[Nom du champ]],[1]!NotifPrev[Donnée],[1]!NotifPrev[Donnée],"",0,1)="","","X")</f>
        <v>#REF!</v>
      </c>
      <c r="W168" s="218" t="e">
        <f>IF(_xlfn.XLOOKUP(Dico2[[#This Row],[Nom du champ]],[1]!CRInfoSyndic[Donnée],[1]!CRInfoSyndic[Donnée],"",0,1)="","","X")</f>
        <v>#REF!</v>
      </c>
      <c r="X168" s="218" t="e">
        <f>IF(_xlfn.XLOOKUP(Dico2[[#This Row],[Nom du champ]],[1]!Addu[Donnée],[1]!Addu[Donnée],"",0,1)="","","X")</f>
        <v>#REF!</v>
      </c>
      <c r="Y168" s="218" t="e">
        <f>IF(_xlfn.XLOOKUP(Dico2[[#This Row],[Nom du champ]],[1]!CRAddu[Donnée],[1]!CRAddu[Donnée],"",0,1)="","","X")</f>
        <v>#REF!</v>
      </c>
      <c r="Z168" s="218" t="e">
        <f>IF(_xlfn.XLOOKUP(Dico2[[#This Row],[Nom du champ]],[1]!CmdAnn[Donnée],[1]!CmdAnn[Donnée],"",0,1)="","","X")</f>
        <v>#REF!</v>
      </c>
      <c r="AA168" s="218" t="e">
        <f>IF(_xlfn.XLOOKUP(Dico2[[#This Row],[Nom du champ]],[1]!CRAnnu[Donnée],[1]!CRAnnu[Donnée],"",0,1)="","","X")</f>
        <v>#REF!</v>
      </c>
    </row>
    <row r="169" spans="1:27">
      <c r="A169" s="211" t="s">
        <v>731</v>
      </c>
      <c r="B169" s="209" t="s">
        <v>40</v>
      </c>
      <c r="C169" s="243" t="s">
        <v>692</v>
      </c>
      <c r="D169" s="218" t="e">
        <f>IF(_xlfn.XLOOKUP(Dico2[[#This Row],[Nom du champ]],[1]!IPE[Donnée],[1]!IPE[Donnée],"",0,1)="","","X")</f>
        <v>#REF!</v>
      </c>
      <c r="E169" s="218" t="e">
        <f>IF(_xlfn.XLOOKUP(Dico2[[#This Row],[Nom du champ]],[1]!CmdPB[Donnée],[1]!CmdPB[Donnée],"",0,1)="","","X")</f>
        <v>#REF!</v>
      </c>
      <c r="F169" s="218" t="e">
        <f>IF(_xlfn.XLOOKUP(Dico2[[#This Row],[Nom du champ]],[1]!ARcmdPB[Donnée],[1]!ARcmdPB[Donnée],"",0,1)="","","X")</f>
        <v>#REF!</v>
      </c>
      <c r="G169" s="218" t="e">
        <f>IF(_xlfn.XLOOKUP(Dico2[[#This Row],[Nom du champ]],[1]!CRcmdPB[Donnée],[1]!CRcmdPB[Donnée],"",0,1)="","","X")</f>
        <v>#REF!</v>
      </c>
      <c r="H169" s="218" t="e">
        <f>IF(_xlfn.XLOOKUP(Dico2[[#This Row],[Nom du champ]],[1]!AnnulationPB[Donnée],[1]!AnnulationPB[Donnée],"",0,1)="","","X")</f>
        <v>#REF!</v>
      </c>
      <c r="I169" s="218" t="e">
        <f>IF(_xlfn.XLOOKUP(Dico2[[#This Row],[Nom du champ]],[1]!ARannulationPB[Donnée],[1]!ARannulationPB[Donnée],"",0,1)="","","X")</f>
        <v>#REF!</v>
      </c>
      <c r="J169" s="218" t="e">
        <f>IF(_xlfn.XLOOKUP(Dico2[[#This Row],[Nom du champ]],[1]!CmdExtU[Donnée],[1]!CmdExtU[Donnée],"",0,1)="","","X")</f>
        <v>#REF!</v>
      </c>
      <c r="K169" s="218" t="e">
        <f>IF(_xlfn.XLOOKUP(Dico2[[#This Row],[Nom du champ]],[1]!ARCmdExtU[Donnée],[1]!ARCmdExtU[Donnée],"",0,1)="","","X")</f>
        <v>#REF!</v>
      </c>
      <c r="L169" s="218" t="e">
        <f>IF(_xlfn.XLOOKUP(Dico2[[#This Row],[Nom du champ]],[1]!CRCmdExtU[Donnée],[1]!CRCmdExtU[Donnée],"",0,1)="","","X")</f>
        <v>#REF!</v>
      </c>
      <c r="M169" s="218" t="e">
        <f>IF(_xlfn.XLOOKUP(Dico2[[#This Row],[Nom du champ]],[1]!CRMad[Donnée],[1]!CRMad[Donnée],"",0,1)="","","X")</f>
        <v>#REF!</v>
      </c>
      <c r="N169" s="218" t="e">
        <f>IF(_xlfn.XLOOKUP(Dico2[[#This Row],[Nom du champ]],[1]!DeltaIPE[Donnée],[1]!DeltaIPE[Donnée],"",0,1)="","","X")</f>
        <v>#REF!</v>
      </c>
      <c r="O169" s="218" t="e">
        <f>IF(_xlfn.XLOOKUP(Dico2[[#This Row],[Nom du champ]],[1]!HistoIPE[Donnée],[1]!HistoIPE[Donnée],"",0,1)="","","X")</f>
        <v>#REF!</v>
      </c>
      <c r="P169" s="218" t="e">
        <f>IF(_xlfn.XLOOKUP(Dico2[[#This Row],[Nom du champ]],[1]!CPN[Donnée],[1]!CPN[Donnée],"",0,1)="","","X")</f>
        <v>#REF!</v>
      </c>
      <c r="Q169" s="218" t="e">
        <f>IF(_xlfn.XLOOKUP(Dico2[[#This Row],[Nom du champ]],[1]!DeltaCPN[Donnée],[1]!DeltaCPN[Donnée],"",0,1)="","","X")</f>
        <v>#REF!</v>
      </c>
      <c r="R169" s="218" t="e">
        <f>IF(_xlfn.XLOOKUP(Dico2[[#This Row],[Nom du champ]],[1]!HistoCPN[Donnée],[1]!HistoCPN[Donnée],"",0,1)="","","X")</f>
        <v>#REF!</v>
      </c>
      <c r="S169" s="218" t="e">
        <f>IF(_xlfn.XLOOKUP(Dico2[[#This Row],[Nom du champ]],[1]!CmdinfoPM[Donnée],[1]!CmdinfoPM[Donnée],"",0,1)="","","X")</f>
        <v>#REF!</v>
      </c>
      <c r="T169" s="218" t="e">
        <f>IF(_xlfn.XLOOKUP(Dico2[[#This Row],[Nom du champ]],[1]!ARCmdInfoPM[Donnée],[1]!ARCmdInfoPM[Donnée],"",0,1)="","","X")</f>
        <v>#REF!</v>
      </c>
      <c r="U169" s="218" t="e">
        <f>IF(_xlfn.XLOOKUP(Dico2[[#This Row],[Nom du champ]],[1]!ARMad[Donnée],[1]!ARMad[Donnée],"",0,1)="","","X")</f>
        <v>#REF!</v>
      </c>
      <c r="V169" s="218" t="e">
        <f>IF(_xlfn.XLOOKUP(Dico2[[#This Row],[Nom du champ]],[1]!NotifPrev[Donnée],[1]!NotifPrev[Donnée],"",0,1)="","","X")</f>
        <v>#REF!</v>
      </c>
      <c r="W169" s="218" t="e">
        <f>IF(_xlfn.XLOOKUP(Dico2[[#This Row],[Nom du champ]],[1]!CRInfoSyndic[Donnée],[1]!CRInfoSyndic[Donnée],"",0,1)="","","X")</f>
        <v>#REF!</v>
      </c>
      <c r="X169" s="218" t="e">
        <f>IF(_xlfn.XLOOKUP(Dico2[[#This Row],[Nom du champ]],[1]!Addu[Donnée],[1]!Addu[Donnée],"",0,1)="","","X")</f>
        <v>#REF!</v>
      </c>
      <c r="Y169" s="218" t="e">
        <f>IF(_xlfn.XLOOKUP(Dico2[[#This Row],[Nom du champ]],[1]!CRAddu[Donnée],[1]!CRAddu[Donnée],"",0,1)="","","X")</f>
        <v>#REF!</v>
      </c>
      <c r="Z169" s="218" t="e">
        <f>IF(_xlfn.XLOOKUP(Dico2[[#This Row],[Nom du champ]],[1]!CmdAnn[Donnée],[1]!CmdAnn[Donnée],"",0,1)="","","X")</f>
        <v>#REF!</v>
      </c>
      <c r="AA169" s="218" t="e">
        <f>IF(_xlfn.XLOOKUP(Dico2[[#This Row],[Nom du champ]],[1]!CRAnnu[Donnée],[1]!CRAnnu[Donnée],"",0,1)="","","X")</f>
        <v>#REF!</v>
      </c>
    </row>
    <row r="170" spans="1:27">
      <c r="A170" s="211" t="s">
        <v>732</v>
      </c>
      <c r="B170" s="209" t="s">
        <v>42</v>
      </c>
      <c r="C170" s="243" t="s">
        <v>692</v>
      </c>
      <c r="D170" s="218" t="e">
        <f>IF(_xlfn.XLOOKUP(Dico2[[#This Row],[Nom du champ]],[1]!IPE[Donnée],[1]!IPE[Donnée],"",0,1)="","","X")</f>
        <v>#REF!</v>
      </c>
      <c r="E170" s="218" t="e">
        <f>IF(_xlfn.XLOOKUP(Dico2[[#This Row],[Nom du champ]],[1]!CmdPB[Donnée],[1]!CmdPB[Donnée],"",0,1)="","","X")</f>
        <v>#REF!</v>
      </c>
      <c r="F170" s="218" t="e">
        <f>IF(_xlfn.XLOOKUP(Dico2[[#This Row],[Nom du champ]],[1]!ARcmdPB[Donnée],[1]!ARcmdPB[Donnée],"",0,1)="","","X")</f>
        <v>#REF!</v>
      </c>
      <c r="G170" s="218" t="e">
        <f>IF(_xlfn.XLOOKUP(Dico2[[#This Row],[Nom du champ]],[1]!CRcmdPB[Donnée],[1]!CRcmdPB[Donnée],"",0,1)="","","X")</f>
        <v>#REF!</v>
      </c>
      <c r="H170" s="218" t="e">
        <f>IF(_xlfn.XLOOKUP(Dico2[[#This Row],[Nom du champ]],[1]!AnnulationPB[Donnée],[1]!AnnulationPB[Donnée],"",0,1)="","","X")</f>
        <v>#REF!</v>
      </c>
      <c r="I170" s="218" t="e">
        <f>IF(_xlfn.XLOOKUP(Dico2[[#This Row],[Nom du champ]],[1]!ARannulationPB[Donnée],[1]!ARannulationPB[Donnée],"",0,1)="","","X")</f>
        <v>#REF!</v>
      </c>
      <c r="J170" s="218" t="e">
        <f>IF(_xlfn.XLOOKUP(Dico2[[#This Row],[Nom du champ]],[1]!CmdExtU[Donnée],[1]!CmdExtU[Donnée],"",0,1)="","","X")</f>
        <v>#REF!</v>
      </c>
      <c r="K170" s="218" t="e">
        <f>IF(_xlfn.XLOOKUP(Dico2[[#This Row],[Nom du champ]],[1]!ARCmdExtU[Donnée],[1]!ARCmdExtU[Donnée],"",0,1)="","","X")</f>
        <v>#REF!</v>
      </c>
      <c r="L170" s="218" t="e">
        <f>IF(_xlfn.XLOOKUP(Dico2[[#This Row],[Nom du champ]],[1]!CRCmdExtU[Donnée],[1]!CRCmdExtU[Donnée],"",0,1)="","","X")</f>
        <v>#REF!</v>
      </c>
      <c r="M170" s="218" t="e">
        <f>IF(_xlfn.XLOOKUP(Dico2[[#This Row],[Nom du champ]],[1]!CRMad[Donnée],[1]!CRMad[Donnée],"",0,1)="","","X")</f>
        <v>#REF!</v>
      </c>
      <c r="N170" s="218" t="e">
        <f>IF(_xlfn.XLOOKUP(Dico2[[#This Row],[Nom du champ]],[1]!DeltaIPE[Donnée],[1]!DeltaIPE[Donnée],"",0,1)="","","X")</f>
        <v>#REF!</v>
      </c>
      <c r="O170" s="218" t="e">
        <f>IF(_xlfn.XLOOKUP(Dico2[[#This Row],[Nom du champ]],[1]!HistoIPE[Donnée],[1]!HistoIPE[Donnée],"",0,1)="","","X")</f>
        <v>#REF!</v>
      </c>
      <c r="P170" s="218" t="e">
        <f>IF(_xlfn.XLOOKUP(Dico2[[#This Row],[Nom du champ]],[1]!CPN[Donnée],[1]!CPN[Donnée],"",0,1)="","","X")</f>
        <v>#REF!</v>
      </c>
      <c r="Q170" s="218" t="e">
        <f>IF(_xlfn.XLOOKUP(Dico2[[#This Row],[Nom du champ]],[1]!DeltaCPN[Donnée],[1]!DeltaCPN[Donnée],"",0,1)="","","X")</f>
        <v>#REF!</v>
      </c>
      <c r="R170" s="218" t="e">
        <f>IF(_xlfn.XLOOKUP(Dico2[[#This Row],[Nom du champ]],[1]!HistoCPN[Donnée],[1]!HistoCPN[Donnée],"",0,1)="","","X")</f>
        <v>#REF!</v>
      </c>
      <c r="S170" s="218" t="e">
        <f>IF(_xlfn.XLOOKUP(Dico2[[#This Row],[Nom du champ]],[1]!CmdinfoPM[Donnée],[1]!CmdinfoPM[Donnée],"",0,1)="","","X")</f>
        <v>#REF!</v>
      </c>
      <c r="T170" s="218" t="e">
        <f>IF(_xlfn.XLOOKUP(Dico2[[#This Row],[Nom du champ]],[1]!ARCmdInfoPM[Donnée],[1]!ARCmdInfoPM[Donnée],"",0,1)="","","X")</f>
        <v>#REF!</v>
      </c>
      <c r="U170" s="218" t="e">
        <f>IF(_xlfn.XLOOKUP(Dico2[[#This Row],[Nom du champ]],[1]!ARMad[Donnée],[1]!ARMad[Donnée],"",0,1)="","","X")</f>
        <v>#REF!</v>
      </c>
      <c r="V170" s="218" t="e">
        <f>IF(_xlfn.XLOOKUP(Dico2[[#This Row],[Nom du champ]],[1]!NotifPrev[Donnée],[1]!NotifPrev[Donnée],"",0,1)="","","X")</f>
        <v>#REF!</v>
      </c>
      <c r="W170" s="218" t="e">
        <f>IF(_xlfn.XLOOKUP(Dico2[[#This Row],[Nom du champ]],[1]!CRInfoSyndic[Donnée],[1]!CRInfoSyndic[Donnée],"",0,1)="","","X")</f>
        <v>#REF!</v>
      </c>
      <c r="X170" s="218" t="e">
        <f>IF(_xlfn.XLOOKUP(Dico2[[#This Row],[Nom du champ]],[1]!Addu[Donnée],[1]!Addu[Donnée],"",0,1)="","","X")</f>
        <v>#REF!</v>
      </c>
      <c r="Y170" s="218" t="e">
        <f>IF(_xlfn.XLOOKUP(Dico2[[#This Row],[Nom du champ]],[1]!CRAddu[Donnée],[1]!CRAddu[Donnée],"",0,1)="","","X")</f>
        <v>#REF!</v>
      </c>
      <c r="Z170" s="218" t="e">
        <f>IF(_xlfn.XLOOKUP(Dico2[[#This Row],[Nom du champ]],[1]!CmdAnn[Donnée],[1]!CmdAnn[Donnée],"",0,1)="","","X")</f>
        <v>#REF!</v>
      </c>
      <c r="AA170" s="218" t="e">
        <f>IF(_xlfn.XLOOKUP(Dico2[[#This Row],[Nom du champ]],[1]!CRAnnu[Donnée],[1]!CRAnnu[Donnée],"",0,1)="","","X")</f>
        <v>#REF!</v>
      </c>
    </row>
    <row r="171" spans="1:27">
      <c r="A171" s="211" t="s">
        <v>738</v>
      </c>
      <c r="B171" s="209" t="s">
        <v>739</v>
      </c>
      <c r="C171" s="243" t="s">
        <v>380</v>
      </c>
      <c r="D171" s="218" t="e">
        <f>IF(_xlfn.XLOOKUP(Dico2[[#This Row],[Nom du champ]],[1]!IPE[Donnée],[1]!IPE[Donnée],"",0,1)="","","X")</f>
        <v>#REF!</v>
      </c>
      <c r="E171" s="218" t="e">
        <f>IF(_xlfn.XLOOKUP(Dico2[[#This Row],[Nom du champ]],[1]!CmdPB[Donnée],[1]!CmdPB[Donnée],"",0,1)="","","X")</f>
        <v>#REF!</v>
      </c>
      <c r="F171" s="218" t="e">
        <f>IF(_xlfn.XLOOKUP(Dico2[[#This Row],[Nom du champ]],[1]!ARcmdPB[Donnée],[1]!ARcmdPB[Donnée],"",0,1)="","","X")</f>
        <v>#REF!</v>
      </c>
      <c r="G171" s="218" t="e">
        <f>IF(_xlfn.XLOOKUP(Dico2[[#This Row],[Nom du champ]],[1]!CRcmdPB[Donnée],[1]!CRcmdPB[Donnée],"",0,1)="","","X")</f>
        <v>#REF!</v>
      </c>
      <c r="H171" s="218" t="e">
        <f>IF(_xlfn.XLOOKUP(Dico2[[#This Row],[Nom du champ]],[1]!AnnulationPB[Donnée],[1]!AnnulationPB[Donnée],"",0,1)="","","X")</f>
        <v>#REF!</v>
      </c>
      <c r="I171" s="218" t="e">
        <f>IF(_xlfn.XLOOKUP(Dico2[[#This Row],[Nom du champ]],[1]!ARannulationPB[Donnée],[1]!ARannulationPB[Donnée],"",0,1)="","","X")</f>
        <v>#REF!</v>
      </c>
      <c r="J171" s="218" t="e">
        <f>IF(_xlfn.XLOOKUP(Dico2[[#This Row],[Nom du champ]],[1]!CmdExtU[Donnée],[1]!CmdExtU[Donnée],"",0,1)="","","X")</f>
        <v>#REF!</v>
      </c>
      <c r="K171" s="218" t="e">
        <f>IF(_xlfn.XLOOKUP(Dico2[[#This Row],[Nom du champ]],[1]!ARCmdExtU[Donnée],[1]!ARCmdExtU[Donnée],"",0,1)="","","X")</f>
        <v>#REF!</v>
      </c>
      <c r="L171" s="218" t="e">
        <f>IF(_xlfn.XLOOKUP(Dico2[[#This Row],[Nom du champ]],[1]!CRCmdExtU[Donnée],[1]!CRCmdExtU[Donnée],"",0,1)="","","X")</f>
        <v>#REF!</v>
      </c>
      <c r="M171" s="218" t="e">
        <f>IF(_xlfn.XLOOKUP(Dico2[[#This Row],[Nom du champ]],[1]!CRMad[Donnée],[1]!CRMad[Donnée],"",0,1)="","","X")</f>
        <v>#REF!</v>
      </c>
      <c r="N171" s="218" t="e">
        <f>IF(_xlfn.XLOOKUP(Dico2[[#This Row],[Nom du champ]],[1]!DeltaIPE[Donnée],[1]!DeltaIPE[Donnée],"",0,1)="","","X")</f>
        <v>#REF!</v>
      </c>
      <c r="O171" s="218" t="e">
        <f>IF(_xlfn.XLOOKUP(Dico2[[#This Row],[Nom du champ]],[1]!HistoIPE[Donnée],[1]!HistoIPE[Donnée],"",0,1)="","","X")</f>
        <v>#REF!</v>
      </c>
      <c r="P171" s="218" t="e">
        <f>IF(_xlfn.XLOOKUP(Dico2[[#This Row],[Nom du champ]],[1]!CPN[Donnée],[1]!CPN[Donnée],"",0,1)="","","X")</f>
        <v>#REF!</v>
      </c>
      <c r="Q171" s="218" t="e">
        <f>IF(_xlfn.XLOOKUP(Dico2[[#This Row],[Nom du champ]],[1]!DeltaCPN[Donnée],[1]!DeltaCPN[Donnée],"",0,1)="","","X")</f>
        <v>#REF!</v>
      </c>
      <c r="R171" s="218" t="e">
        <f>IF(_xlfn.XLOOKUP(Dico2[[#This Row],[Nom du champ]],[1]!HistoCPN[Donnée],[1]!HistoCPN[Donnée],"",0,1)="","","X")</f>
        <v>#REF!</v>
      </c>
      <c r="S171" s="218" t="e">
        <f>IF(_xlfn.XLOOKUP(Dico2[[#This Row],[Nom du champ]],[1]!CmdinfoPM[Donnée],[1]!CmdinfoPM[Donnée],"",0,1)="","","X")</f>
        <v>#REF!</v>
      </c>
      <c r="T171" s="218" t="e">
        <f>IF(_xlfn.XLOOKUP(Dico2[[#This Row],[Nom du champ]],[1]!ARCmdInfoPM[Donnée],[1]!ARCmdInfoPM[Donnée],"",0,1)="","","X")</f>
        <v>#REF!</v>
      </c>
      <c r="U171" s="218" t="e">
        <f>IF(_xlfn.XLOOKUP(Dico2[[#This Row],[Nom du champ]],[1]!ARMad[Donnée],[1]!ARMad[Donnée],"",0,1)="","","X")</f>
        <v>#REF!</v>
      </c>
      <c r="V171" s="218" t="e">
        <f>IF(_xlfn.XLOOKUP(Dico2[[#This Row],[Nom du champ]],[1]!NotifPrev[Donnée],[1]!NotifPrev[Donnée],"",0,1)="","","X")</f>
        <v>#REF!</v>
      </c>
      <c r="W171" s="218" t="e">
        <f>IF(_xlfn.XLOOKUP(Dico2[[#This Row],[Nom du champ]],[1]!CRInfoSyndic[Donnée],[1]!CRInfoSyndic[Donnée],"",0,1)="","","X")</f>
        <v>#REF!</v>
      </c>
      <c r="X171" s="218" t="e">
        <f>IF(_xlfn.XLOOKUP(Dico2[[#This Row],[Nom du champ]],[1]!Addu[Donnée],[1]!Addu[Donnée],"",0,1)="","","X")</f>
        <v>#REF!</v>
      </c>
      <c r="Y171" s="218" t="e">
        <f>IF(_xlfn.XLOOKUP(Dico2[[#This Row],[Nom du champ]],[1]!CRAddu[Donnée],[1]!CRAddu[Donnée],"",0,1)="","","X")</f>
        <v>#REF!</v>
      </c>
      <c r="Z171" s="218" t="e">
        <f>IF(_xlfn.XLOOKUP(Dico2[[#This Row],[Nom du champ]],[1]!CmdAnn[Donnée],[1]!CmdAnn[Donnée],"",0,1)="","","X")</f>
        <v>#REF!</v>
      </c>
      <c r="AA171" s="218" t="e">
        <f>IF(_xlfn.XLOOKUP(Dico2[[#This Row],[Nom du champ]],[1]!CRAnnu[Donnée],[1]!CRAnnu[Donnée],"",0,1)="","","X")</f>
        <v>#REF!</v>
      </c>
    </row>
    <row r="172" spans="1:27">
      <c r="A172" s="219" t="s">
        <v>25</v>
      </c>
      <c r="B172" s="221"/>
      <c r="D172" s="218" t="e">
        <f>IF(_xlfn.XLOOKUP(Dico2[[#This Row],[Nom du champ]],[1]!IPE[Donnée],[1]!IPE[Donnée],"",0,1)="","","X")</f>
        <v>#REF!</v>
      </c>
      <c r="E172" s="218" t="e">
        <f>IF(_xlfn.XLOOKUP(Dico2[[#This Row],[Nom du champ]],[1]!CmdPB[Donnée],[1]!CmdPB[Donnée],"",0,1)="","","X")</f>
        <v>#REF!</v>
      </c>
      <c r="F172" s="218" t="e">
        <f>IF(_xlfn.XLOOKUP(Dico2[[#This Row],[Nom du champ]],[1]!ARcmdPB[Donnée],[1]!ARcmdPB[Donnée],"",0,1)="","","X")</f>
        <v>#REF!</v>
      </c>
      <c r="G172" s="218" t="e">
        <f>IF(_xlfn.XLOOKUP(Dico2[[#This Row],[Nom du champ]],[1]!CRcmdPB[Donnée],[1]!CRcmdPB[Donnée],"",0,1)="","","X")</f>
        <v>#REF!</v>
      </c>
      <c r="H172" s="218" t="e">
        <f>IF(_xlfn.XLOOKUP(Dico2[[#This Row],[Nom du champ]],[1]!AnnulationPB[Donnée],[1]!AnnulationPB[Donnée],"",0,1)="","","X")</f>
        <v>#REF!</v>
      </c>
      <c r="I172" s="218" t="e">
        <f>IF(_xlfn.XLOOKUP(Dico2[[#This Row],[Nom du champ]],[1]!ARannulationPB[Donnée],[1]!ARannulationPB[Donnée],"",0,1)="","","X")</f>
        <v>#REF!</v>
      </c>
      <c r="J172" s="218" t="e">
        <f>IF(_xlfn.XLOOKUP(Dico2[[#This Row],[Nom du champ]],[1]!CmdExtU[Donnée],[1]!CmdExtU[Donnée],"",0,1)="","","X")</f>
        <v>#REF!</v>
      </c>
      <c r="K172" s="218" t="e">
        <f>IF(_xlfn.XLOOKUP(Dico2[[#This Row],[Nom du champ]],[1]!ARCmdExtU[Donnée],[1]!ARCmdExtU[Donnée],"",0,1)="","","X")</f>
        <v>#REF!</v>
      </c>
      <c r="L172" s="218" t="e">
        <f>IF(_xlfn.XLOOKUP(Dico2[[#This Row],[Nom du champ]],[1]!CRCmdExtU[Donnée],[1]!CRCmdExtU[Donnée],"",0,1)="","","X")</f>
        <v>#REF!</v>
      </c>
      <c r="M172" s="218" t="e">
        <f>IF(_xlfn.XLOOKUP(Dico2[[#This Row],[Nom du champ]],[1]!CRMad[Donnée],[1]!CRMad[Donnée],"",0,1)="","","X")</f>
        <v>#REF!</v>
      </c>
      <c r="N172" s="218" t="e">
        <f>IF(_xlfn.XLOOKUP(Dico2[[#This Row],[Nom du champ]],[1]!DeltaIPE[Donnée],[1]!DeltaIPE[Donnée],"",0,1)="","","X")</f>
        <v>#REF!</v>
      </c>
      <c r="O172" s="218" t="e">
        <f>IF(_xlfn.XLOOKUP(Dico2[[#This Row],[Nom du champ]],[1]!HistoIPE[Donnée],[1]!HistoIPE[Donnée],"",0,1)="","","X")</f>
        <v>#REF!</v>
      </c>
      <c r="P172" s="218" t="e">
        <f>IF(_xlfn.XLOOKUP(Dico2[[#This Row],[Nom du champ]],[1]!CPN[Donnée],[1]!CPN[Donnée],"",0,1)="","","X")</f>
        <v>#REF!</v>
      </c>
      <c r="Q172" s="218" t="e">
        <f>IF(_xlfn.XLOOKUP(Dico2[[#This Row],[Nom du champ]],[1]!DeltaCPN[Donnée],[1]!DeltaCPN[Donnée],"",0,1)="","","X")</f>
        <v>#REF!</v>
      </c>
      <c r="R172" s="218" t="e">
        <f>IF(_xlfn.XLOOKUP(Dico2[[#This Row],[Nom du champ]],[1]!HistoCPN[Donnée],[1]!HistoCPN[Donnée],"",0,1)="","","X")</f>
        <v>#REF!</v>
      </c>
      <c r="S172" s="218" t="e">
        <f>IF(_xlfn.XLOOKUP(Dico2[[#This Row],[Nom du champ]],[1]!CmdinfoPM[Donnée],[1]!CmdinfoPM[Donnée],"",0,1)="","","X")</f>
        <v>#REF!</v>
      </c>
      <c r="T172" s="218" t="e">
        <f>IF(_xlfn.XLOOKUP(Dico2[[#This Row],[Nom du champ]],[1]!ARCmdInfoPM[Donnée],[1]!ARCmdInfoPM[Donnée],"",0,1)="","","X")</f>
        <v>#REF!</v>
      </c>
      <c r="U172" s="218" t="e">
        <f>IF(_xlfn.XLOOKUP(Dico2[[#This Row],[Nom du champ]],[1]!ARMad[Donnée],[1]!ARMad[Donnée],"",0,1)="","","X")</f>
        <v>#REF!</v>
      </c>
      <c r="V172" s="218" t="e">
        <f>IF(_xlfn.XLOOKUP(Dico2[[#This Row],[Nom du champ]],[1]!NotifPrev[Donnée],[1]!NotifPrev[Donnée],"",0,1)="","","X")</f>
        <v>#REF!</v>
      </c>
      <c r="W172" s="218" t="e">
        <f>IF(_xlfn.XLOOKUP(Dico2[[#This Row],[Nom du champ]],[1]!CRInfoSyndic[Donnée],[1]!CRInfoSyndic[Donnée],"",0,1)="","","X")</f>
        <v>#REF!</v>
      </c>
      <c r="X172" s="218" t="e">
        <f>IF(_xlfn.XLOOKUP(Dico2[[#This Row],[Nom du champ]],[1]!Addu[Donnée],[1]!Addu[Donnée],"",0,1)="","","X")</f>
        <v>#REF!</v>
      </c>
      <c r="Y172" s="218" t="e">
        <f>IF(_xlfn.XLOOKUP(Dico2[[#This Row],[Nom du champ]],[1]!CRAddu[Donnée],[1]!CRAddu[Donnée],"",0,1)="","","X")</f>
        <v>#REF!</v>
      </c>
      <c r="Z172" s="218" t="e">
        <f>IF(_xlfn.XLOOKUP(Dico2[[#This Row],[Nom du champ]],[1]!CmdAnn[Donnée],[1]!CmdAnn[Donnée],"",0,1)="","","X")</f>
        <v>#REF!</v>
      </c>
      <c r="AA172" s="218" t="e">
        <f>IF(_xlfn.XLOOKUP(Dico2[[#This Row],[Nom du champ]],[1]!CRAnnu[Donnée],[1]!CRAnnu[Donnée],"",0,1)="","","X")</f>
        <v>#REF!</v>
      </c>
    </row>
    <row r="173" spans="1:27">
      <c r="A173" s="219" t="s">
        <v>647</v>
      </c>
      <c r="B173" s="219" t="s">
        <v>53</v>
      </c>
      <c r="C173" s="243" t="s">
        <v>693</v>
      </c>
      <c r="D173" s="218" t="e">
        <f>IF(_xlfn.XLOOKUP(Dico2[[#This Row],[Nom du champ]],[1]!IPE[Donnée],[1]!IPE[Donnée],"",0,1)="","","X")</f>
        <v>#REF!</v>
      </c>
      <c r="E173" s="218" t="e">
        <f>IF(_xlfn.XLOOKUP(Dico2[[#This Row],[Nom du champ]],[1]!CmdPB[Donnée],[1]!CmdPB[Donnée],"",0,1)="","","X")</f>
        <v>#REF!</v>
      </c>
      <c r="F173" s="218" t="e">
        <f>IF(_xlfn.XLOOKUP(Dico2[[#This Row],[Nom du champ]],[1]!ARcmdPB[Donnée],[1]!ARcmdPB[Donnée],"",0,1)="","","X")</f>
        <v>#REF!</v>
      </c>
      <c r="G173" s="218" t="e">
        <f>IF(_xlfn.XLOOKUP(Dico2[[#This Row],[Nom du champ]],[1]!CRcmdPB[Donnée],[1]!CRcmdPB[Donnée],"",0,1)="","","X")</f>
        <v>#REF!</v>
      </c>
      <c r="H173" s="218" t="e">
        <f>IF(_xlfn.XLOOKUP(Dico2[[#This Row],[Nom du champ]],[1]!AnnulationPB[Donnée],[1]!AnnulationPB[Donnée],"",0,1)="","","X")</f>
        <v>#REF!</v>
      </c>
      <c r="I173" s="218" t="e">
        <f>IF(_xlfn.XLOOKUP(Dico2[[#This Row],[Nom du champ]],[1]!ARannulationPB[Donnée],[1]!ARannulationPB[Donnée],"",0,1)="","","X")</f>
        <v>#REF!</v>
      </c>
      <c r="J173" s="218" t="e">
        <f>IF(_xlfn.XLOOKUP(Dico2[[#This Row],[Nom du champ]],[1]!CmdExtU[Donnée],[1]!CmdExtU[Donnée],"",0,1)="","","X")</f>
        <v>#REF!</v>
      </c>
      <c r="K173" s="218" t="e">
        <f>IF(_xlfn.XLOOKUP(Dico2[[#This Row],[Nom du champ]],[1]!ARCmdExtU[Donnée],[1]!ARCmdExtU[Donnée],"",0,1)="","","X")</f>
        <v>#REF!</v>
      </c>
      <c r="L173" s="218" t="e">
        <f>IF(_xlfn.XLOOKUP(Dico2[[#This Row],[Nom du champ]],[1]!CRCmdExtU[Donnée],[1]!CRCmdExtU[Donnée],"",0,1)="","","X")</f>
        <v>#REF!</v>
      </c>
      <c r="M173" s="218" t="e">
        <f>IF(_xlfn.XLOOKUP(Dico2[[#This Row],[Nom du champ]],[1]!CRMad[Donnée],[1]!CRMad[Donnée],"",0,1)="","","X")</f>
        <v>#REF!</v>
      </c>
      <c r="N173" s="218" t="e">
        <f>IF(_xlfn.XLOOKUP(Dico2[[#This Row],[Nom du champ]],[1]!DeltaIPE[Donnée],[1]!DeltaIPE[Donnée],"",0,1)="","","X")</f>
        <v>#REF!</v>
      </c>
      <c r="O173" s="218" t="e">
        <f>IF(_xlfn.XLOOKUP(Dico2[[#This Row],[Nom du champ]],[1]!HistoIPE[Donnée],[1]!HistoIPE[Donnée],"",0,1)="","","X")</f>
        <v>#REF!</v>
      </c>
      <c r="P173" s="218" t="e">
        <f>IF(_xlfn.XLOOKUP(Dico2[[#This Row],[Nom du champ]],[1]!CPN[Donnée],[1]!CPN[Donnée],"",0,1)="","","X")</f>
        <v>#REF!</v>
      </c>
      <c r="Q173" s="218" t="e">
        <f>IF(_xlfn.XLOOKUP(Dico2[[#This Row],[Nom du champ]],[1]!DeltaCPN[Donnée],[1]!DeltaCPN[Donnée],"",0,1)="","","X")</f>
        <v>#REF!</v>
      </c>
      <c r="R173" s="218" t="e">
        <f>IF(_xlfn.XLOOKUP(Dico2[[#This Row],[Nom du champ]],[1]!HistoCPN[Donnée],[1]!HistoCPN[Donnée],"",0,1)="","","X")</f>
        <v>#REF!</v>
      </c>
      <c r="S173" s="218" t="e">
        <f>IF(_xlfn.XLOOKUP(Dico2[[#This Row],[Nom du champ]],[1]!CmdinfoPM[Donnée],[1]!CmdinfoPM[Donnée],"",0,1)="","","X")</f>
        <v>#REF!</v>
      </c>
      <c r="T173" s="218" t="e">
        <f>IF(_xlfn.XLOOKUP(Dico2[[#This Row],[Nom du champ]],[1]!ARCmdInfoPM[Donnée],[1]!ARCmdInfoPM[Donnée],"",0,1)="","","X")</f>
        <v>#REF!</v>
      </c>
      <c r="U173" s="218" t="e">
        <f>IF(_xlfn.XLOOKUP(Dico2[[#This Row],[Nom du champ]],[1]!ARMad[Donnée],[1]!ARMad[Donnée],"",0,1)="","","X")</f>
        <v>#REF!</v>
      </c>
      <c r="V173" s="218" t="e">
        <f>IF(_xlfn.XLOOKUP(Dico2[[#This Row],[Nom du champ]],[1]!NotifPrev[Donnée],[1]!NotifPrev[Donnée],"",0,1)="","","X")</f>
        <v>#REF!</v>
      </c>
      <c r="W173" s="218" t="e">
        <f>IF(_xlfn.XLOOKUP(Dico2[[#This Row],[Nom du champ]],[1]!CRInfoSyndic[Donnée],[1]!CRInfoSyndic[Donnée],"",0,1)="","","X")</f>
        <v>#REF!</v>
      </c>
      <c r="X173" s="218" t="e">
        <f>IF(_xlfn.XLOOKUP(Dico2[[#This Row],[Nom du champ]],[1]!Addu[Donnée],[1]!Addu[Donnée],"",0,1)="","","X")</f>
        <v>#REF!</v>
      </c>
      <c r="Y173" s="218" t="e">
        <f>IF(_xlfn.XLOOKUP(Dico2[[#This Row],[Nom du champ]],[1]!CRAddu[Donnée],[1]!CRAddu[Donnée],"",0,1)="","","X")</f>
        <v>#REF!</v>
      </c>
      <c r="Z173" s="218" t="e">
        <f>IF(_xlfn.XLOOKUP(Dico2[[#This Row],[Nom du champ]],[1]!CmdAnn[Donnée],[1]!CmdAnn[Donnée],"",0,1)="","","X")</f>
        <v>#REF!</v>
      </c>
      <c r="AA173" s="218" t="e">
        <f>IF(_xlfn.XLOOKUP(Dico2[[#This Row],[Nom du champ]],[1]!CRAnnu[Donnée],[1]!CRAnnu[Donnée],"",0,1)="","","X")</f>
        <v>#REF!</v>
      </c>
    </row>
    <row r="174" spans="1:27">
      <c r="A174" s="211" t="s">
        <v>781</v>
      </c>
      <c r="B174" s="210" t="s">
        <v>53</v>
      </c>
      <c r="D174" s="218" t="e">
        <f>IF(_xlfn.XLOOKUP(Dico2[[#This Row],[Nom du champ]],[1]!IPE[Donnée],[1]!IPE[Donnée],"",0,1)="","","X")</f>
        <v>#REF!</v>
      </c>
      <c r="E174" s="218" t="e">
        <f>IF(_xlfn.XLOOKUP(Dico2[[#This Row],[Nom du champ]],[1]!CmdPB[Donnée],[1]!CmdPB[Donnée],"",0,1)="","","X")</f>
        <v>#REF!</v>
      </c>
      <c r="F174" s="218" t="e">
        <f>IF(_xlfn.XLOOKUP(Dico2[[#This Row],[Nom du champ]],[1]!ARcmdPB[Donnée],[1]!ARcmdPB[Donnée],"",0,1)="","","X")</f>
        <v>#REF!</v>
      </c>
      <c r="G174" s="218" t="e">
        <f>IF(_xlfn.XLOOKUP(Dico2[[#This Row],[Nom du champ]],[1]!CRcmdPB[Donnée],[1]!CRcmdPB[Donnée],"",0,1)="","","X")</f>
        <v>#REF!</v>
      </c>
      <c r="H174" s="218" t="e">
        <f>IF(_xlfn.XLOOKUP(Dico2[[#This Row],[Nom du champ]],[1]!AnnulationPB[Donnée],[1]!AnnulationPB[Donnée],"",0,1)="","","X")</f>
        <v>#REF!</v>
      </c>
      <c r="I174" s="218" t="e">
        <f>IF(_xlfn.XLOOKUP(Dico2[[#This Row],[Nom du champ]],[1]!ARannulationPB[Donnée],[1]!ARannulationPB[Donnée],"",0,1)="","","X")</f>
        <v>#REF!</v>
      </c>
      <c r="J174" s="218" t="e">
        <f>IF(_xlfn.XLOOKUP(Dico2[[#This Row],[Nom du champ]],[1]!CmdExtU[Donnée],[1]!CmdExtU[Donnée],"",0,1)="","","X")</f>
        <v>#REF!</v>
      </c>
      <c r="K174" s="218" t="e">
        <f>IF(_xlfn.XLOOKUP(Dico2[[#This Row],[Nom du champ]],[1]!ARCmdExtU[Donnée],[1]!ARCmdExtU[Donnée],"",0,1)="","","X")</f>
        <v>#REF!</v>
      </c>
      <c r="L174" s="218" t="e">
        <f>IF(_xlfn.XLOOKUP(Dico2[[#This Row],[Nom du champ]],[1]!CRCmdExtU[Donnée],[1]!CRCmdExtU[Donnée],"",0,1)="","","X")</f>
        <v>#REF!</v>
      </c>
      <c r="M174" s="218" t="e">
        <f>IF(_xlfn.XLOOKUP(Dico2[[#This Row],[Nom du champ]],[1]!CRMad[Donnée],[1]!CRMad[Donnée],"",0,1)="","","X")</f>
        <v>#REF!</v>
      </c>
      <c r="N174" s="218" t="e">
        <f>IF(_xlfn.XLOOKUP(Dico2[[#This Row],[Nom du champ]],[1]!DeltaIPE[Donnée],[1]!DeltaIPE[Donnée],"",0,1)="","","X")</f>
        <v>#REF!</v>
      </c>
      <c r="O174" s="218" t="e">
        <f>IF(_xlfn.XLOOKUP(Dico2[[#This Row],[Nom du champ]],[1]!HistoIPE[Donnée],[1]!HistoIPE[Donnée],"",0,1)="","","X")</f>
        <v>#REF!</v>
      </c>
      <c r="P174" s="218" t="e">
        <f>IF(_xlfn.XLOOKUP(Dico2[[#This Row],[Nom du champ]],[1]!CPN[Donnée],[1]!CPN[Donnée],"",0,1)="","","X")</f>
        <v>#REF!</v>
      </c>
      <c r="Q174" s="218" t="e">
        <f>IF(_xlfn.XLOOKUP(Dico2[[#This Row],[Nom du champ]],[1]!DeltaCPN[Donnée],[1]!DeltaCPN[Donnée],"",0,1)="","","X")</f>
        <v>#REF!</v>
      </c>
      <c r="R174" s="218" t="e">
        <f>IF(_xlfn.XLOOKUP(Dico2[[#This Row],[Nom du champ]],[1]!HistoCPN[Donnée],[1]!HistoCPN[Donnée],"",0,1)="","","X")</f>
        <v>#REF!</v>
      </c>
      <c r="S174" s="218" t="e">
        <f>IF(_xlfn.XLOOKUP(Dico2[[#This Row],[Nom du champ]],[1]!CmdinfoPM[Donnée],[1]!CmdinfoPM[Donnée],"",0,1)="","","X")</f>
        <v>#REF!</v>
      </c>
      <c r="T174" s="218" t="e">
        <f>IF(_xlfn.XLOOKUP(Dico2[[#This Row],[Nom du champ]],[1]!ARCmdInfoPM[Donnée],[1]!ARCmdInfoPM[Donnée],"",0,1)="","","X")</f>
        <v>#REF!</v>
      </c>
      <c r="U174" s="218" t="e">
        <f>IF(_xlfn.XLOOKUP(Dico2[[#This Row],[Nom du champ]],[1]!ARMad[Donnée],[1]!ARMad[Donnée],"",0,1)="","","X")</f>
        <v>#REF!</v>
      </c>
      <c r="V174" s="218" t="e">
        <f>IF(_xlfn.XLOOKUP(Dico2[[#This Row],[Nom du champ]],[1]!NotifPrev[Donnée],[1]!NotifPrev[Donnée],"",0,1)="","","X")</f>
        <v>#REF!</v>
      </c>
      <c r="W174" s="218" t="e">
        <f>IF(_xlfn.XLOOKUP(Dico2[[#This Row],[Nom du champ]],[1]!CRInfoSyndic[Donnée],[1]!CRInfoSyndic[Donnée],"",0,1)="","","X")</f>
        <v>#REF!</v>
      </c>
      <c r="X174" s="218" t="e">
        <f>IF(_xlfn.XLOOKUP(Dico2[[#This Row],[Nom du champ]],[1]!Addu[Donnée],[1]!Addu[Donnée],"",0,1)="","","X")</f>
        <v>#REF!</v>
      </c>
      <c r="Y174" s="218" t="e">
        <f>IF(_xlfn.XLOOKUP(Dico2[[#This Row],[Nom du champ]],[1]!CRAddu[Donnée],[1]!CRAddu[Donnée],"",0,1)="","","X")</f>
        <v>#REF!</v>
      </c>
      <c r="Z174" s="218" t="e">
        <f>IF(_xlfn.XLOOKUP(Dico2[[#This Row],[Nom du champ]],[1]!CmdAnn[Donnée],[1]!CmdAnn[Donnée],"",0,1)="","","X")</f>
        <v>#REF!</v>
      </c>
      <c r="AA174" s="218" t="e">
        <f>IF(_xlfn.XLOOKUP(Dico2[[#This Row],[Nom du champ]],[1]!CRAnnu[Donnée],[1]!CRAnnu[Donnée],"",0,1)="","","X")</f>
        <v>#REF!</v>
      </c>
    </row>
    <row r="175" spans="1:27">
      <c r="A175" s="211" t="s">
        <v>453</v>
      </c>
      <c r="B175" s="210" t="s">
        <v>833</v>
      </c>
      <c r="D175" s="218" t="e">
        <f>IF(_xlfn.XLOOKUP(Dico2[[#This Row],[Nom du champ]],[1]!IPE[Donnée],[1]!IPE[Donnée],"",0,1)="","","X")</f>
        <v>#REF!</v>
      </c>
      <c r="E175" s="218" t="e">
        <f>IF(_xlfn.XLOOKUP(Dico2[[#This Row],[Nom du champ]],[1]!CmdPB[Donnée],[1]!CmdPB[Donnée],"",0,1)="","","X")</f>
        <v>#REF!</v>
      </c>
      <c r="F175" s="218" t="e">
        <f>IF(_xlfn.XLOOKUP(Dico2[[#This Row],[Nom du champ]],[1]!ARcmdPB[Donnée],[1]!ARcmdPB[Donnée],"",0,1)="","","X")</f>
        <v>#REF!</v>
      </c>
      <c r="G175" s="218" t="e">
        <f>IF(_xlfn.XLOOKUP(Dico2[[#This Row],[Nom du champ]],[1]!CRcmdPB[Donnée],[1]!CRcmdPB[Donnée],"",0,1)="","","X")</f>
        <v>#REF!</v>
      </c>
      <c r="H175" s="218" t="e">
        <f>IF(_xlfn.XLOOKUP(Dico2[[#This Row],[Nom du champ]],[1]!AnnulationPB[Donnée],[1]!AnnulationPB[Donnée],"",0,1)="","","X")</f>
        <v>#REF!</v>
      </c>
      <c r="I175" s="218" t="e">
        <f>IF(_xlfn.XLOOKUP(Dico2[[#This Row],[Nom du champ]],[1]!ARannulationPB[Donnée],[1]!ARannulationPB[Donnée],"",0,1)="","","X")</f>
        <v>#REF!</v>
      </c>
      <c r="J175" s="218" t="e">
        <f>IF(_xlfn.XLOOKUP(Dico2[[#This Row],[Nom du champ]],[1]!CmdExtU[Donnée],[1]!CmdExtU[Donnée],"",0,1)="","","X")</f>
        <v>#REF!</v>
      </c>
      <c r="K175" s="218" t="e">
        <f>IF(_xlfn.XLOOKUP(Dico2[[#This Row],[Nom du champ]],[1]!ARCmdExtU[Donnée],[1]!ARCmdExtU[Donnée],"",0,1)="","","X")</f>
        <v>#REF!</v>
      </c>
      <c r="L175" s="218" t="e">
        <f>IF(_xlfn.XLOOKUP(Dico2[[#This Row],[Nom du champ]],[1]!CRCmdExtU[Donnée],[1]!CRCmdExtU[Donnée],"",0,1)="","","X")</f>
        <v>#REF!</v>
      </c>
      <c r="M175" s="218" t="e">
        <f>IF(_xlfn.XLOOKUP(Dico2[[#This Row],[Nom du champ]],[1]!CRMad[Donnée],[1]!CRMad[Donnée],"",0,1)="","","X")</f>
        <v>#REF!</v>
      </c>
      <c r="N175" s="218" t="e">
        <f>IF(_xlfn.XLOOKUP(Dico2[[#This Row],[Nom du champ]],[1]!DeltaIPE[Donnée],[1]!DeltaIPE[Donnée],"",0,1)="","","X")</f>
        <v>#REF!</v>
      </c>
      <c r="O175" s="218" t="e">
        <f>IF(_xlfn.XLOOKUP(Dico2[[#This Row],[Nom du champ]],[1]!HistoIPE[Donnée],[1]!HistoIPE[Donnée],"",0,1)="","","X")</f>
        <v>#REF!</v>
      </c>
      <c r="P175" s="218" t="e">
        <f>IF(_xlfn.XLOOKUP(Dico2[[#This Row],[Nom du champ]],[1]!CPN[Donnée],[1]!CPN[Donnée],"",0,1)="","","X")</f>
        <v>#REF!</v>
      </c>
      <c r="Q175" s="218" t="e">
        <f>IF(_xlfn.XLOOKUP(Dico2[[#This Row],[Nom du champ]],[1]!DeltaCPN[Donnée],[1]!DeltaCPN[Donnée],"",0,1)="","","X")</f>
        <v>#REF!</v>
      </c>
      <c r="R175" s="218" t="e">
        <f>IF(_xlfn.XLOOKUP(Dico2[[#This Row],[Nom du champ]],[1]!HistoCPN[Donnée],[1]!HistoCPN[Donnée],"",0,1)="","","X")</f>
        <v>#REF!</v>
      </c>
      <c r="S175" s="218" t="e">
        <f>IF(_xlfn.XLOOKUP(Dico2[[#This Row],[Nom du champ]],[1]!CmdinfoPM[Donnée],[1]!CmdinfoPM[Donnée],"",0,1)="","","X")</f>
        <v>#REF!</v>
      </c>
      <c r="T175" s="218" t="e">
        <f>IF(_xlfn.XLOOKUP(Dico2[[#This Row],[Nom du champ]],[1]!ARCmdInfoPM[Donnée],[1]!ARCmdInfoPM[Donnée],"",0,1)="","","X")</f>
        <v>#REF!</v>
      </c>
      <c r="U175" s="218" t="e">
        <f>IF(_xlfn.XLOOKUP(Dico2[[#This Row],[Nom du champ]],[1]!ARMad[Donnée],[1]!ARMad[Donnée],"",0,1)="","","X")</f>
        <v>#REF!</v>
      </c>
      <c r="V175" s="218" t="e">
        <f>IF(_xlfn.XLOOKUP(Dico2[[#This Row],[Nom du champ]],[1]!NotifPrev[Donnée],[1]!NotifPrev[Donnée],"",0,1)="","","X")</f>
        <v>#REF!</v>
      </c>
      <c r="W175" s="218" t="e">
        <f>IF(_xlfn.XLOOKUP(Dico2[[#This Row],[Nom du champ]],[1]!CRInfoSyndic[Donnée],[1]!CRInfoSyndic[Donnée],"",0,1)="","","X")</f>
        <v>#REF!</v>
      </c>
      <c r="X175" s="218" t="e">
        <f>IF(_xlfn.XLOOKUP(Dico2[[#This Row],[Nom du champ]],[1]!Addu[Donnée],[1]!Addu[Donnée],"",0,1)="","","X")</f>
        <v>#REF!</v>
      </c>
      <c r="Y175" s="218" t="e">
        <f>IF(_xlfn.XLOOKUP(Dico2[[#This Row],[Nom du champ]],[1]!CRAddu[Donnée],[1]!CRAddu[Donnée],"",0,1)="","","X")</f>
        <v>#REF!</v>
      </c>
      <c r="Z175" s="218" t="e">
        <f>IF(_xlfn.XLOOKUP(Dico2[[#This Row],[Nom du champ]],[1]!CmdAnn[Donnée],[1]!CmdAnn[Donnée],"",0,1)="","","X")</f>
        <v>#REF!</v>
      </c>
      <c r="AA175" s="218" t="e">
        <f>IF(_xlfn.XLOOKUP(Dico2[[#This Row],[Nom du champ]],[1]!CRAnnu[Donnée],[1]!CRAnnu[Donnée],"",0,1)="","","X")</f>
        <v>#REF!</v>
      </c>
    </row>
    <row r="176" spans="1:27">
      <c r="A176" s="209" t="s">
        <v>758</v>
      </c>
      <c r="B176" s="275" t="s">
        <v>363</v>
      </c>
      <c r="D176" s="218" t="e">
        <f>IF(_xlfn.XLOOKUP(Dico2[[#This Row],[Nom du champ]],[1]!IPE[Donnée],[1]!IPE[Donnée],"",0,1)="","","X")</f>
        <v>#REF!</v>
      </c>
      <c r="E176" s="218" t="e">
        <f>IF(_xlfn.XLOOKUP(Dico2[[#This Row],[Nom du champ]],[1]!CmdPB[Donnée],[1]!CmdPB[Donnée],"",0,1)="","","X")</f>
        <v>#REF!</v>
      </c>
      <c r="F176" s="218" t="e">
        <f>IF(_xlfn.XLOOKUP(Dico2[[#This Row],[Nom du champ]],[1]!ARcmdPB[Donnée],[1]!ARcmdPB[Donnée],"",0,1)="","","X")</f>
        <v>#REF!</v>
      </c>
      <c r="G176" s="218" t="e">
        <f>IF(_xlfn.XLOOKUP(Dico2[[#This Row],[Nom du champ]],[1]!CRcmdPB[Donnée],[1]!CRcmdPB[Donnée],"",0,1)="","","X")</f>
        <v>#REF!</v>
      </c>
      <c r="H176" s="218" t="e">
        <f>IF(_xlfn.XLOOKUP(Dico2[[#This Row],[Nom du champ]],[1]!AnnulationPB[Donnée],[1]!AnnulationPB[Donnée],"",0,1)="","","X")</f>
        <v>#REF!</v>
      </c>
      <c r="I176" s="218" t="e">
        <f>IF(_xlfn.XLOOKUP(Dico2[[#This Row],[Nom du champ]],[1]!ARannulationPB[Donnée],[1]!ARannulationPB[Donnée],"",0,1)="","","X")</f>
        <v>#REF!</v>
      </c>
      <c r="J176" s="218" t="e">
        <f>IF(_xlfn.XLOOKUP(Dico2[[#This Row],[Nom du champ]],[1]!CmdExtU[Donnée],[1]!CmdExtU[Donnée],"",0,1)="","","X")</f>
        <v>#REF!</v>
      </c>
      <c r="K176" s="218" t="e">
        <f>IF(_xlfn.XLOOKUP(Dico2[[#This Row],[Nom du champ]],[1]!ARCmdExtU[Donnée],[1]!ARCmdExtU[Donnée],"",0,1)="","","X")</f>
        <v>#REF!</v>
      </c>
      <c r="L176" s="218" t="e">
        <f>IF(_xlfn.XLOOKUP(Dico2[[#This Row],[Nom du champ]],[1]!CRCmdExtU[Donnée],[1]!CRCmdExtU[Donnée],"",0,1)="","","X")</f>
        <v>#REF!</v>
      </c>
      <c r="M176" s="218" t="e">
        <f>IF(_xlfn.XLOOKUP(Dico2[[#This Row],[Nom du champ]],[1]!CRMad[Donnée],[1]!CRMad[Donnée],"",0,1)="","","X")</f>
        <v>#REF!</v>
      </c>
      <c r="N176" s="218" t="e">
        <f>IF(_xlfn.XLOOKUP(Dico2[[#This Row],[Nom du champ]],[1]!DeltaIPE[Donnée],[1]!DeltaIPE[Donnée],"",0,1)="","","X")</f>
        <v>#REF!</v>
      </c>
      <c r="O176" s="218" t="e">
        <f>IF(_xlfn.XLOOKUP(Dico2[[#This Row],[Nom du champ]],[1]!HistoIPE[Donnée],[1]!HistoIPE[Donnée],"",0,1)="","","X")</f>
        <v>#REF!</v>
      </c>
      <c r="P176" s="218" t="e">
        <f>IF(_xlfn.XLOOKUP(Dico2[[#This Row],[Nom du champ]],[1]!CPN[Donnée],[1]!CPN[Donnée],"",0,1)="","","X")</f>
        <v>#REF!</v>
      </c>
      <c r="Q176" s="218" t="e">
        <f>IF(_xlfn.XLOOKUP(Dico2[[#This Row],[Nom du champ]],[1]!DeltaCPN[Donnée],[1]!DeltaCPN[Donnée],"",0,1)="","","X")</f>
        <v>#REF!</v>
      </c>
      <c r="R176" s="218" t="e">
        <f>IF(_xlfn.XLOOKUP(Dico2[[#This Row],[Nom du champ]],[1]!HistoCPN[Donnée],[1]!HistoCPN[Donnée],"",0,1)="","","X")</f>
        <v>#REF!</v>
      </c>
      <c r="S176" s="218" t="e">
        <f>IF(_xlfn.XLOOKUP(Dico2[[#This Row],[Nom du champ]],[1]!CmdinfoPM[Donnée],[1]!CmdinfoPM[Donnée],"",0,1)="","","X")</f>
        <v>#REF!</v>
      </c>
      <c r="T176" s="218" t="e">
        <f>IF(_xlfn.XLOOKUP(Dico2[[#This Row],[Nom du champ]],[1]!ARCmdInfoPM[Donnée],[1]!ARCmdInfoPM[Donnée],"",0,1)="","","X")</f>
        <v>#REF!</v>
      </c>
      <c r="U176" s="218" t="e">
        <f>IF(_xlfn.XLOOKUP(Dico2[[#This Row],[Nom du champ]],[1]!ARMad[Donnée],[1]!ARMad[Donnée],"",0,1)="","","X")</f>
        <v>#REF!</v>
      </c>
      <c r="V176" s="218" t="e">
        <f>IF(_xlfn.XLOOKUP(Dico2[[#This Row],[Nom du champ]],[1]!NotifPrev[Donnée],[1]!NotifPrev[Donnée],"",0,1)="","","X")</f>
        <v>#REF!</v>
      </c>
      <c r="W176" s="218" t="e">
        <f>IF(_xlfn.XLOOKUP(Dico2[[#This Row],[Nom du champ]],[1]!CRInfoSyndic[Donnée],[1]!CRInfoSyndic[Donnée],"",0,1)="","","X")</f>
        <v>#REF!</v>
      </c>
      <c r="X176" s="218" t="e">
        <f>IF(_xlfn.XLOOKUP(Dico2[[#This Row],[Nom du champ]],[1]!Addu[Donnée],[1]!Addu[Donnée],"",0,1)="","","X")</f>
        <v>#REF!</v>
      </c>
      <c r="Y176" s="218" t="e">
        <f>IF(_xlfn.XLOOKUP(Dico2[[#This Row],[Nom du champ]],[1]!CRAddu[Donnée],[1]!CRAddu[Donnée],"",0,1)="","","X")</f>
        <v>#REF!</v>
      </c>
      <c r="Z176" s="218" t="e">
        <f>IF(_xlfn.XLOOKUP(Dico2[[#This Row],[Nom du champ]],[1]!CmdAnn[Donnée],[1]!CmdAnn[Donnée],"",0,1)="","","X")</f>
        <v>#REF!</v>
      </c>
      <c r="AA176" s="218" t="e">
        <f>IF(_xlfn.XLOOKUP(Dico2[[#This Row],[Nom du champ]],[1]!CRAnnu[Donnée],[1]!CRAnnu[Donnée],"",0,1)="","","X")</f>
        <v>#REF!</v>
      </c>
    </row>
    <row r="177" spans="1:27">
      <c r="A177" s="274" t="s">
        <v>759</v>
      </c>
      <c r="B177" s="275" t="s">
        <v>363</v>
      </c>
      <c r="D177" s="218" t="e">
        <f>IF(_xlfn.XLOOKUP(Dico2[[#This Row],[Nom du champ]],[1]!IPE[Donnée],[1]!IPE[Donnée],"",0,1)="","","X")</f>
        <v>#REF!</v>
      </c>
      <c r="E177" s="218" t="e">
        <f>IF(_xlfn.XLOOKUP(Dico2[[#This Row],[Nom du champ]],[1]!CmdPB[Donnée],[1]!CmdPB[Donnée],"",0,1)="","","X")</f>
        <v>#REF!</v>
      </c>
      <c r="F177" s="218" t="e">
        <f>IF(_xlfn.XLOOKUP(Dico2[[#This Row],[Nom du champ]],[1]!ARcmdPB[Donnée],[1]!ARcmdPB[Donnée],"",0,1)="","","X")</f>
        <v>#REF!</v>
      </c>
      <c r="G177" s="218" t="e">
        <f>IF(_xlfn.XLOOKUP(Dico2[[#This Row],[Nom du champ]],[1]!CRcmdPB[Donnée],[1]!CRcmdPB[Donnée],"",0,1)="","","X")</f>
        <v>#REF!</v>
      </c>
      <c r="H177" s="218" t="e">
        <f>IF(_xlfn.XLOOKUP(Dico2[[#This Row],[Nom du champ]],[1]!AnnulationPB[Donnée],[1]!AnnulationPB[Donnée],"",0,1)="","","X")</f>
        <v>#REF!</v>
      </c>
      <c r="I177" s="218" t="e">
        <f>IF(_xlfn.XLOOKUP(Dico2[[#This Row],[Nom du champ]],[1]!ARannulationPB[Donnée],[1]!ARannulationPB[Donnée],"",0,1)="","","X")</f>
        <v>#REF!</v>
      </c>
      <c r="J177" s="218" t="e">
        <f>IF(_xlfn.XLOOKUP(Dico2[[#This Row],[Nom du champ]],[1]!CmdExtU[Donnée],[1]!CmdExtU[Donnée],"",0,1)="","","X")</f>
        <v>#REF!</v>
      </c>
      <c r="K177" s="218" t="e">
        <f>IF(_xlfn.XLOOKUP(Dico2[[#This Row],[Nom du champ]],[1]!ARCmdExtU[Donnée],[1]!ARCmdExtU[Donnée],"",0,1)="","","X")</f>
        <v>#REF!</v>
      </c>
      <c r="L177" s="218" t="e">
        <f>IF(_xlfn.XLOOKUP(Dico2[[#This Row],[Nom du champ]],[1]!CRCmdExtU[Donnée],[1]!CRCmdExtU[Donnée],"",0,1)="","","X")</f>
        <v>#REF!</v>
      </c>
      <c r="M177" s="218" t="e">
        <f>IF(_xlfn.XLOOKUP(Dico2[[#This Row],[Nom du champ]],[1]!CRMad[Donnée],[1]!CRMad[Donnée],"",0,1)="","","X")</f>
        <v>#REF!</v>
      </c>
      <c r="N177" s="218" t="e">
        <f>IF(_xlfn.XLOOKUP(Dico2[[#This Row],[Nom du champ]],[1]!DeltaIPE[Donnée],[1]!DeltaIPE[Donnée],"",0,1)="","","X")</f>
        <v>#REF!</v>
      </c>
      <c r="O177" s="218" t="e">
        <f>IF(_xlfn.XLOOKUP(Dico2[[#This Row],[Nom du champ]],[1]!HistoIPE[Donnée],[1]!HistoIPE[Donnée],"",0,1)="","","X")</f>
        <v>#REF!</v>
      </c>
      <c r="P177" s="218" t="e">
        <f>IF(_xlfn.XLOOKUP(Dico2[[#This Row],[Nom du champ]],[1]!CPN[Donnée],[1]!CPN[Donnée],"",0,1)="","","X")</f>
        <v>#REF!</v>
      </c>
      <c r="Q177" s="218" t="e">
        <f>IF(_xlfn.XLOOKUP(Dico2[[#This Row],[Nom du champ]],[1]!DeltaCPN[Donnée],[1]!DeltaCPN[Donnée],"",0,1)="","","X")</f>
        <v>#REF!</v>
      </c>
      <c r="R177" s="218" t="e">
        <f>IF(_xlfn.XLOOKUP(Dico2[[#This Row],[Nom du champ]],[1]!HistoCPN[Donnée],[1]!HistoCPN[Donnée],"",0,1)="","","X")</f>
        <v>#REF!</v>
      </c>
      <c r="S177" s="218" t="e">
        <f>IF(_xlfn.XLOOKUP(Dico2[[#This Row],[Nom du champ]],[1]!CmdinfoPM[Donnée],[1]!CmdinfoPM[Donnée],"",0,1)="","","X")</f>
        <v>#REF!</v>
      </c>
      <c r="T177" s="218" t="e">
        <f>IF(_xlfn.XLOOKUP(Dico2[[#This Row],[Nom du champ]],[1]!ARCmdInfoPM[Donnée],[1]!ARCmdInfoPM[Donnée],"",0,1)="","","X")</f>
        <v>#REF!</v>
      </c>
      <c r="U177" s="218" t="e">
        <f>IF(_xlfn.XLOOKUP(Dico2[[#This Row],[Nom du champ]],[1]!ARMad[Donnée],[1]!ARMad[Donnée],"",0,1)="","","X")</f>
        <v>#REF!</v>
      </c>
      <c r="V177" s="218" t="e">
        <f>IF(_xlfn.XLOOKUP(Dico2[[#This Row],[Nom du champ]],[1]!NotifPrev[Donnée],[1]!NotifPrev[Donnée],"",0,1)="","","X")</f>
        <v>#REF!</v>
      </c>
      <c r="W177" s="218" t="e">
        <f>IF(_xlfn.XLOOKUP(Dico2[[#This Row],[Nom du champ]],[1]!CRInfoSyndic[Donnée],[1]!CRInfoSyndic[Donnée],"",0,1)="","","X")</f>
        <v>#REF!</v>
      </c>
      <c r="X177" s="218" t="e">
        <f>IF(_xlfn.XLOOKUP(Dico2[[#This Row],[Nom du champ]],[1]!Addu[Donnée],[1]!Addu[Donnée],"",0,1)="","","X")</f>
        <v>#REF!</v>
      </c>
      <c r="Y177" s="218" t="e">
        <f>IF(_xlfn.XLOOKUP(Dico2[[#This Row],[Nom du champ]],[1]!CRAddu[Donnée],[1]!CRAddu[Donnée],"",0,1)="","","X")</f>
        <v>#REF!</v>
      </c>
      <c r="Z177" s="218" t="e">
        <f>IF(_xlfn.XLOOKUP(Dico2[[#This Row],[Nom du champ]],[1]!CmdAnn[Donnée],[1]!CmdAnn[Donnée],"",0,1)="","","X")</f>
        <v>#REF!</v>
      </c>
      <c r="AA177" s="218" t="e">
        <f>IF(_xlfn.XLOOKUP(Dico2[[#This Row],[Nom du champ]],[1]!CRAnnu[Donnée],[1]!CRAnnu[Donnée],"",0,1)="","","X")</f>
        <v>#REF!</v>
      </c>
    </row>
    <row r="178" spans="1:27">
      <c r="A178" s="211" t="s">
        <v>571</v>
      </c>
      <c r="B178" s="210"/>
      <c r="D178" s="218" t="e">
        <f>IF(_xlfn.XLOOKUP(Dico2[[#This Row],[Nom du champ]],[1]!IPE[Donnée],[1]!IPE[Donnée],"",0,1)="","","X")</f>
        <v>#REF!</v>
      </c>
      <c r="E178" s="218" t="e">
        <f>IF(_xlfn.XLOOKUP(Dico2[[#This Row],[Nom du champ]],[1]!CmdPB[Donnée],[1]!CmdPB[Donnée],"",0,1)="","","X")</f>
        <v>#REF!</v>
      </c>
      <c r="F178" s="218" t="e">
        <f>IF(_xlfn.XLOOKUP(Dico2[[#This Row],[Nom du champ]],[1]!ARcmdPB[Donnée],[1]!ARcmdPB[Donnée],"",0,1)="","","X")</f>
        <v>#REF!</v>
      </c>
      <c r="G178" s="218" t="e">
        <f>IF(_xlfn.XLOOKUP(Dico2[[#This Row],[Nom du champ]],[1]!CRcmdPB[Donnée],[1]!CRcmdPB[Donnée],"",0,1)="","","X")</f>
        <v>#REF!</v>
      </c>
      <c r="H178" s="218" t="e">
        <f>IF(_xlfn.XLOOKUP(Dico2[[#This Row],[Nom du champ]],[1]!AnnulationPB[Donnée],[1]!AnnulationPB[Donnée],"",0,1)="","","X")</f>
        <v>#REF!</v>
      </c>
      <c r="I178" s="218" t="e">
        <f>IF(_xlfn.XLOOKUP(Dico2[[#This Row],[Nom du champ]],[1]!ARannulationPB[Donnée],[1]!ARannulationPB[Donnée],"",0,1)="","","X")</f>
        <v>#REF!</v>
      </c>
      <c r="J178" s="218" t="e">
        <f>IF(_xlfn.XLOOKUP(Dico2[[#This Row],[Nom du champ]],[1]!CmdExtU[Donnée],[1]!CmdExtU[Donnée],"",0,1)="","","X")</f>
        <v>#REF!</v>
      </c>
      <c r="K178" s="218" t="e">
        <f>IF(_xlfn.XLOOKUP(Dico2[[#This Row],[Nom du champ]],[1]!ARCmdExtU[Donnée],[1]!ARCmdExtU[Donnée],"",0,1)="","","X")</f>
        <v>#REF!</v>
      </c>
      <c r="L178" s="218" t="e">
        <f>IF(_xlfn.XLOOKUP(Dico2[[#This Row],[Nom du champ]],[1]!CRCmdExtU[Donnée],[1]!CRCmdExtU[Donnée],"",0,1)="","","X")</f>
        <v>#REF!</v>
      </c>
      <c r="M178" s="218" t="e">
        <f>IF(_xlfn.XLOOKUP(Dico2[[#This Row],[Nom du champ]],[1]!CRMad[Donnée],[1]!CRMad[Donnée],"",0,1)="","","X")</f>
        <v>#REF!</v>
      </c>
      <c r="N178" s="218" t="e">
        <f>IF(_xlfn.XLOOKUP(Dico2[[#This Row],[Nom du champ]],[1]!DeltaIPE[Donnée],[1]!DeltaIPE[Donnée],"",0,1)="","","X")</f>
        <v>#REF!</v>
      </c>
      <c r="O178" s="218" t="e">
        <f>IF(_xlfn.XLOOKUP(Dico2[[#This Row],[Nom du champ]],[1]!HistoIPE[Donnée],[1]!HistoIPE[Donnée],"",0,1)="","","X")</f>
        <v>#REF!</v>
      </c>
      <c r="P178" s="218" t="e">
        <f>IF(_xlfn.XLOOKUP(Dico2[[#This Row],[Nom du champ]],[1]!CPN[Donnée],[1]!CPN[Donnée],"",0,1)="","","X")</f>
        <v>#REF!</v>
      </c>
      <c r="Q178" s="218" t="e">
        <f>IF(_xlfn.XLOOKUP(Dico2[[#This Row],[Nom du champ]],[1]!DeltaCPN[Donnée],[1]!DeltaCPN[Donnée],"",0,1)="","","X")</f>
        <v>#REF!</v>
      </c>
      <c r="R178" s="218" t="e">
        <f>IF(_xlfn.XLOOKUP(Dico2[[#This Row],[Nom du champ]],[1]!HistoCPN[Donnée],[1]!HistoCPN[Donnée],"",0,1)="","","X")</f>
        <v>#REF!</v>
      </c>
      <c r="S178" s="218" t="e">
        <f>IF(_xlfn.XLOOKUP(Dico2[[#This Row],[Nom du champ]],[1]!CmdinfoPM[Donnée],[1]!CmdinfoPM[Donnée],"",0,1)="","","X")</f>
        <v>#REF!</v>
      </c>
      <c r="T178" s="218" t="e">
        <f>IF(_xlfn.XLOOKUP(Dico2[[#This Row],[Nom du champ]],[1]!ARCmdInfoPM[Donnée],[1]!ARCmdInfoPM[Donnée],"",0,1)="","","X")</f>
        <v>#REF!</v>
      </c>
      <c r="U178" s="218" t="e">
        <f>IF(_xlfn.XLOOKUP(Dico2[[#This Row],[Nom du champ]],[1]!ARMad[Donnée],[1]!ARMad[Donnée],"",0,1)="","","X")</f>
        <v>#REF!</v>
      </c>
      <c r="V178" s="218" t="e">
        <f>IF(_xlfn.XLOOKUP(Dico2[[#This Row],[Nom du champ]],[1]!NotifPrev[Donnée],[1]!NotifPrev[Donnée],"",0,1)="","","X")</f>
        <v>#REF!</v>
      </c>
      <c r="W178" s="218" t="e">
        <f>IF(_xlfn.XLOOKUP(Dico2[[#This Row],[Nom du champ]],[1]!CRInfoSyndic[Donnée],[1]!CRInfoSyndic[Donnée],"",0,1)="","","X")</f>
        <v>#REF!</v>
      </c>
      <c r="X178" s="218" t="e">
        <f>IF(_xlfn.XLOOKUP(Dico2[[#This Row],[Nom du champ]],[1]!Addu[Donnée],[1]!Addu[Donnée],"",0,1)="","","X")</f>
        <v>#REF!</v>
      </c>
      <c r="Y178" s="218" t="e">
        <f>IF(_xlfn.XLOOKUP(Dico2[[#This Row],[Nom du champ]],[1]!CRAddu[Donnée],[1]!CRAddu[Donnée],"",0,1)="","","X")</f>
        <v>#REF!</v>
      </c>
      <c r="Z178" s="218" t="e">
        <f>IF(_xlfn.XLOOKUP(Dico2[[#This Row],[Nom du champ]],[1]!CmdAnn[Donnée],[1]!CmdAnn[Donnée],"",0,1)="","","X")</f>
        <v>#REF!</v>
      </c>
      <c r="AA178" s="218" t="e">
        <f>IF(_xlfn.XLOOKUP(Dico2[[#This Row],[Nom du champ]],[1]!CRAnnu[Donnée],[1]!CRAnnu[Donnée],"",0,1)="","","X")</f>
        <v>#REF!</v>
      </c>
    </row>
    <row r="179" spans="1:27" ht="13.2">
      <c r="A179" s="211" t="s">
        <v>831</v>
      </c>
      <c r="B179" s="234" t="s">
        <v>363</v>
      </c>
      <c r="D179" s="218" t="e">
        <f>IF(_xlfn.XLOOKUP(Dico2[[#This Row],[Nom du champ]],[1]!IPE[Donnée],[1]!IPE[Donnée],"",0,1)="","","X")</f>
        <v>#REF!</v>
      </c>
      <c r="E179" s="218" t="e">
        <f>IF(_xlfn.XLOOKUP(Dico2[[#This Row],[Nom du champ]],[1]!CmdPB[Donnée],[1]!CmdPB[Donnée],"",0,1)="","","X")</f>
        <v>#REF!</v>
      </c>
      <c r="F179" s="218" t="e">
        <f>IF(_xlfn.XLOOKUP(Dico2[[#This Row],[Nom du champ]],[1]!ARcmdPB[Donnée],[1]!ARcmdPB[Donnée],"",0,1)="","","X")</f>
        <v>#REF!</v>
      </c>
      <c r="G179" s="218" t="e">
        <f>IF(_xlfn.XLOOKUP(Dico2[[#This Row],[Nom du champ]],[1]!CRcmdPB[Donnée],[1]!CRcmdPB[Donnée],"",0,1)="","","X")</f>
        <v>#REF!</v>
      </c>
      <c r="H179" s="218" t="e">
        <f>IF(_xlfn.XLOOKUP(Dico2[[#This Row],[Nom du champ]],[1]!AnnulationPB[Donnée],[1]!AnnulationPB[Donnée],"",0,1)="","","X")</f>
        <v>#REF!</v>
      </c>
      <c r="I179" s="218" t="e">
        <f>IF(_xlfn.XLOOKUP(Dico2[[#This Row],[Nom du champ]],[1]!ARannulationPB[Donnée],[1]!ARannulationPB[Donnée],"",0,1)="","","X")</f>
        <v>#REF!</v>
      </c>
      <c r="J179" s="218" t="e">
        <f>IF(_xlfn.XLOOKUP(Dico2[[#This Row],[Nom du champ]],[1]!CmdExtU[Donnée],[1]!CmdExtU[Donnée],"",0,1)="","","X")</f>
        <v>#REF!</v>
      </c>
      <c r="K179" s="218" t="e">
        <f>IF(_xlfn.XLOOKUP(Dico2[[#This Row],[Nom du champ]],[1]!ARCmdExtU[Donnée],[1]!ARCmdExtU[Donnée],"",0,1)="","","X")</f>
        <v>#REF!</v>
      </c>
      <c r="L179" s="218" t="e">
        <f>IF(_xlfn.XLOOKUP(Dico2[[#This Row],[Nom du champ]],[1]!CRCmdExtU[Donnée],[1]!CRCmdExtU[Donnée],"",0,1)="","","X")</f>
        <v>#REF!</v>
      </c>
      <c r="M179" s="218" t="e">
        <f>IF(_xlfn.XLOOKUP(Dico2[[#This Row],[Nom du champ]],[1]!CRMad[Donnée],[1]!CRMad[Donnée],"",0,1)="","","X")</f>
        <v>#REF!</v>
      </c>
      <c r="N179" s="218" t="e">
        <f>IF(_xlfn.XLOOKUP(Dico2[[#This Row],[Nom du champ]],[1]!DeltaIPE[Donnée],[1]!DeltaIPE[Donnée],"",0,1)="","","X")</f>
        <v>#REF!</v>
      </c>
      <c r="O179" s="218" t="e">
        <f>IF(_xlfn.XLOOKUP(Dico2[[#This Row],[Nom du champ]],[1]!HistoIPE[Donnée],[1]!HistoIPE[Donnée],"",0,1)="","","X")</f>
        <v>#REF!</v>
      </c>
      <c r="P179" s="218" t="e">
        <f>IF(_xlfn.XLOOKUP(Dico2[[#This Row],[Nom du champ]],[1]!CPN[Donnée],[1]!CPN[Donnée],"",0,1)="","","X")</f>
        <v>#REF!</v>
      </c>
      <c r="Q179" s="218" t="e">
        <f>IF(_xlfn.XLOOKUP(Dico2[[#This Row],[Nom du champ]],[1]!DeltaCPN[Donnée],[1]!DeltaCPN[Donnée],"",0,1)="","","X")</f>
        <v>#REF!</v>
      </c>
      <c r="R179" s="218" t="e">
        <f>IF(_xlfn.XLOOKUP(Dico2[[#This Row],[Nom du champ]],[1]!HistoCPN[Donnée],[1]!HistoCPN[Donnée],"",0,1)="","","X")</f>
        <v>#REF!</v>
      </c>
      <c r="S179" s="218" t="e">
        <f>IF(_xlfn.XLOOKUP(Dico2[[#This Row],[Nom du champ]],[1]!CmdinfoPM[Donnée],[1]!CmdinfoPM[Donnée],"",0,1)="","","X")</f>
        <v>#REF!</v>
      </c>
      <c r="T179" s="218" t="e">
        <f>IF(_xlfn.XLOOKUP(Dico2[[#This Row],[Nom du champ]],[1]!ARCmdInfoPM[Donnée],[1]!ARCmdInfoPM[Donnée],"",0,1)="","","X")</f>
        <v>#REF!</v>
      </c>
      <c r="U179" s="218" t="e">
        <f>IF(_xlfn.XLOOKUP(Dico2[[#This Row],[Nom du champ]],[1]!ARMad[Donnée],[1]!ARMad[Donnée],"",0,1)="","","X")</f>
        <v>#REF!</v>
      </c>
      <c r="V179" s="218" t="e">
        <f>IF(_xlfn.XLOOKUP(Dico2[[#This Row],[Nom du champ]],[1]!NotifPrev[Donnée],[1]!NotifPrev[Donnée],"",0,1)="","","X")</f>
        <v>#REF!</v>
      </c>
      <c r="W179" s="218" t="e">
        <f>IF(_xlfn.XLOOKUP(Dico2[[#This Row],[Nom du champ]],[1]!CRInfoSyndic[Donnée],[1]!CRInfoSyndic[Donnée],"",0,1)="","","X")</f>
        <v>#REF!</v>
      </c>
      <c r="X179" s="218" t="e">
        <f>IF(_xlfn.XLOOKUP(Dico2[[#This Row],[Nom du champ]],[1]!Addu[Donnée],[1]!Addu[Donnée],"",0,1)="","","X")</f>
        <v>#REF!</v>
      </c>
      <c r="Y179" s="218" t="e">
        <f>IF(_xlfn.XLOOKUP(Dico2[[#This Row],[Nom du champ]],[1]!CRAddu[Donnée],[1]!CRAddu[Donnée],"",0,1)="","","X")</f>
        <v>#REF!</v>
      </c>
      <c r="Z179" s="218" t="e">
        <f>IF(_xlfn.XLOOKUP(Dico2[[#This Row],[Nom du champ]],[1]!CmdAnn[Donnée],[1]!CmdAnn[Donnée],"",0,1)="","","X")</f>
        <v>#REF!</v>
      </c>
      <c r="AA179" s="218" t="e">
        <f>IF(_xlfn.XLOOKUP(Dico2[[#This Row],[Nom du champ]],[1]!CRAnnu[Donnée],[1]!CRAnnu[Donnée],"",0,1)="","","X")</f>
        <v>#REF!</v>
      </c>
    </row>
    <row r="180" spans="1:27">
      <c r="A180" s="211" t="s">
        <v>262</v>
      </c>
      <c r="B180" s="211" t="s">
        <v>42</v>
      </c>
      <c r="D180" s="218" t="e">
        <f>IF(_xlfn.XLOOKUP(Dico2[[#This Row],[Nom du champ]],[1]!IPE[Donnée],[1]!IPE[Donnée],"",0,1)="","","X")</f>
        <v>#REF!</v>
      </c>
      <c r="E180" s="218" t="e">
        <f>IF(_xlfn.XLOOKUP(Dico2[[#This Row],[Nom du champ]],[1]!CmdPB[Donnée],[1]!CmdPB[Donnée],"",0,1)="","","X")</f>
        <v>#REF!</v>
      </c>
      <c r="F180" s="218" t="e">
        <f>IF(_xlfn.XLOOKUP(Dico2[[#This Row],[Nom du champ]],[1]!ARcmdPB[Donnée],[1]!ARcmdPB[Donnée],"",0,1)="","","X")</f>
        <v>#REF!</v>
      </c>
      <c r="G180" s="218" t="e">
        <f>IF(_xlfn.XLOOKUP(Dico2[[#This Row],[Nom du champ]],[1]!CRcmdPB[Donnée],[1]!CRcmdPB[Donnée],"",0,1)="","","X")</f>
        <v>#REF!</v>
      </c>
      <c r="H180" s="218" t="e">
        <f>IF(_xlfn.XLOOKUP(Dico2[[#This Row],[Nom du champ]],[1]!AnnulationPB[Donnée],[1]!AnnulationPB[Donnée],"",0,1)="","","X")</f>
        <v>#REF!</v>
      </c>
      <c r="I180" s="218" t="e">
        <f>IF(_xlfn.XLOOKUP(Dico2[[#This Row],[Nom du champ]],[1]!ARannulationPB[Donnée],[1]!ARannulationPB[Donnée],"",0,1)="","","X")</f>
        <v>#REF!</v>
      </c>
      <c r="J180" s="218" t="e">
        <f>IF(_xlfn.XLOOKUP(Dico2[[#This Row],[Nom du champ]],[1]!CmdExtU[Donnée],[1]!CmdExtU[Donnée],"",0,1)="","","X")</f>
        <v>#REF!</v>
      </c>
      <c r="K180" s="218" t="e">
        <f>IF(_xlfn.XLOOKUP(Dico2[[#This Row],[Nom du champ]],[1]!ARCmdExtU[Donnée],[1]!ARCmdExtU[Donnée],"",0,1)="","","X")</f>
        <v>#REF!</v>
      </c>
      <c r="L180" s="218" t="e">
        <f>IF(_xlfn.XLOOKUP(Dico2[[#This Row],[Nom du champ]],[1]!CRCmdExtU[Donnée],[1]!CRCmdExtU[Donnée],"",0,1)="","","X")</f>
        <v>#REF!</v>
      </c>
      <c r="M180" s="218" t="e">
        <f>IF(_xlfn.XLOOKUP(Dico2[[#This Row],[Nom du champ]],[1]!CRMad[Donnée],[1]!CRMad[Donnée],"",0,1)="","","X")</f>
        <v>#REF!</v>
      </c>
      <c r="N180" s="218" t="e">
        <f>IF(_xlfn.XLOOKUP(Dico2[[#This Row],[Nom du champ]],[1]!DeltaIPE[Donnée],[1]!DeltaIPE[Donnée],"",0,1)="","","X")</f>
        <v>#REF!</v>
      </c>
      <c r="O180" s="218" t="e">
        <f>IF(_xlfn.XLOOKUP(Dico2[[#This Row],[Nom du champ]],[1]!HistoIPE[Donnée],[1]!HistoIPE[Donnée],"",0,1)="","","X")</f>
        <v>#REF!</v>
      </c>
      <c r="P180" s="218" t="e">
        <f>IF(_xlfn.XLOOKUP(Dico2[[#This Row],[Nom du champ]],[1]!CPN[Donnée],[1]!CPN[Donnée],"",0,1)="","","X")</f>
        <v>#REF!</v>
      </c>
      <c r="Q180" s="218" t="e">
        <f>IF(_xlfn.XLOOKUP(Dico2[[#This Row],[Nom du champ]],[1]!DeltaCPN[Donnée],[1]!DeltaCPN[Donnée],"",0,1)="","","X")</f>
        <v>#REF!</v>
      </c>
      <c r="R180" s="218" t="e">
        <f>IF(_xlfn.XLOOKUP(Dico2[[#This Row],[Nom du champ]],[1]!HistoCPN[Donnée],[1]!HistoCPN[Donnée],"",0,1)="","","X")</f>
        <v>#REF!</v>
      </c>
      <c r="S180" s="218" t="e">
        <f>IF(_xlfn.XLOOKUP(Dico2[[#This Row],[Nom du champ]],[1]!CmdinfoPM[Donnée],[1]!CmdinfoPM[Donnée],"",0,1)="","","X")</f>
        <v>#REF!</v>
      </c>
      <c r="T180" s="218" t="e">
        <f>IF(_xlfn.XLOOKUP(Dico2[[#This Row],[Nom du champ]],[1]!ARCmdInfoPM[Donnée],[1]!ARCmdInfoPM[Donnée],"",0,1)="","","X")</f>
        <v>#REF!</v>
      </c>
      <c r="U180" s="218" t="e">
        <f>IF(_xlfn.XLOOKUP(Dico2[[#This Row],[Nom du champ]],[1]!ARMad[Donnée],[1]!ARMad[Donnée],"",0,1)="","","X")</f>
        <v>#REF!</v>
      </c>
      <c r="V180" s="218" t="e">
        <f>IF(_xlfn.XLOOKUP(Dico2[[#This Row],[Nom du champ]],[1]!NotifPrev[Donnée],[1]!NotifPrev[Donnée],"",0,1)="","","X")</f>
        <v>#REF!</v>
      </c>
      <c r="W180" s="218" t="e">
        <f>IF(_xlfn.XLOOKUP(Dico2[[#This Row],[Nom du champ]],[1]!CRInfoSyndic[Donnée],[1]!CRInfoSyndic[Donnée],"",0,1)="","","X")</f>
        <v>#REF!</v>
      </c>
      <c r="X180" s="218" t="e">
        <f>IF(_xlfn.XLOOKUP(Dico2[[#This Row],[Nom du champ]],[1]!Addu[Donnée],[1]!Addu[Donnée],"",0,1)="","","X")</f>
        <v>#REF!</v>
      </c>
      <c r="Y180" s="218" t="e">
        <f>IF(_xlfn.XLOOKUP(Dico2[[#This Row],[Nom du champ]],[1]!CRAddu[Donnée],[1]!CRAddu[Donnée],"",0,1)="","","X")</f>
        <v>#REF!</v>
      </c>
      <c r="Z180" s="218" t="e">
        <f>IF(_xlfn.XLOOKUP(Dico2[[#This Row],[Nom du champ]],[1]!CmdAnn[Donnée],[1]!CmdAnn[Donnée],"",0,1)="","","X")</f>
        <v>#REF!</v>
      </c>
      <c r="AA180" s="218" t="e">
        <f>IF(_xlfn.XLOOKUP(Dico2[[#This Row],[Nom du champ]],[1]!CRAnnu[Donnée],[1]!CRAnnu[Donnée],"",0,1)="","","X")</f>
        <v>#REF!</v>
      </c>
    </row>
    <row r="181" spans="1:27">
      <c r="A181" s="213" t="s">
        <v>426</v>
      </c>
      <c r="B181" s="209" t="s">
        <v>526</v>
      </c>
      <c r="D181" s="218" t="e">
        <f>IF(_xlfn.XLOOKUP(Dico2[[#This Row],[Nom du champ]],[1]!IPE[Donnée],[1]!IPE[Donnée],"",0,1)="","","X")</f>
        <v>#REF!</v>
      </c>
      <c r="E181" s="218" t="e">
        <f>IF(_xlfn.XLOOKUP(Dico2[[#This Row],[Nom du champ]],[1]!CmdPB[Donnée],[1]!CmdPB[Donnée],"",0,1)="","","X")</f>
        <v>#REF!</v>
      </c>
      <c r="F181" s="218" t="e">
        <f>IF(_xlfn.XLOOKUP(Dico2[[#This Row],[Nom du champ]],[1]!ARcmdPB[Donnée],[1]!ARcmdPB[Donnée],"",0,1)="","","X")</f>
        <v>#REF!</v>
      </c>
      <c r="G181" s="218" t="e">
        <f>IF(_xlfn.XLOOKUP(Dico2[[#This Row],[Nom du champ]],[1]!CRcmdPB[Donnée],[1]!CRcmdPB[Donnée],"",0,1)="","","X")</f>
        <v>#REF!</v>
      </c>
      <c r="H181" s="218" t="e">
        <f>IF(_xlfn.XLOOKUP(Dico2[[#This Row],[Nom du champ]],[1]!AnnulationPB[Donnée],[1]!AnnulationPB[Donnée],"",0,1)="","","X")</f>
        <v>#REF!</v>
      </c>
      <c r="I181" s="218" t="e">
        <f>IF(_xlfn.XLOOKUP(Dico2[[#This Row],[Nom du champ]],[1]!ARannulationPB[Donnée],[1]!ARannulationPB[Donnée],"",0,1)="","","X")</f>
        <v>#REF!</v>
      </c>
      <c r="J181" s="218" t="e">
        <f>IF(_xlfn.XLOOKUP(Dico2[[#This Row],[Nom du champ]],[1]!CmdExtU[Donnée],[1]!CmdExtU[Donnée],"",0,1)="","","X")</f>
        <v>#REF!</v>
      </c>
      <c r="K181" s="218" t="e">
        <f>IF(_xlfn.XLOOKUP(Dico2[[#This Row],[Nom du champ]],[1]!ARCmdExtU[Donnée],[1]!ARCmdExtU[Donnée],"",0,1)="","","X")</f>
        <v>#REF!</v>
      </c>
      <c r="L181" s="218" t="e">
        <f>IF(_xlfn.XLOOKUP(Dico2[[#This Row],[Nom du champ]],[1]!CRCmdExtU[Donnée],[1]!CRCmdExtU[Donnée],"",0,1)="","","X")</f>
        <v>#REF!</v>
      </c>
      <c r="M181" s="218" t="e">
        <f>IF(_xlfn.XLOOKUP(Dico2[[#This Row],[Nom du champ]],[1]!CRMad[Donnée],[1]!CRMad[Donnée],"",0,1)="","","X")</f>
        <v>#REF!</v>
      </c>
      <c r="N181" s="218" t="e">
        <f>IF(_xlfn.XLOOKUP(Dico2[[#This Row],[Nom du champ]],[1]!DeltaIPE[Donnée],[1]!DeltaIPE[Donnée],"",0,1)="","","X")</f>
        <v>#REF!</v>
      </c>
      <c r="O181" s="218" t="e">
        <f>IF(_xlfn.XLOOKUP(Dico2[[#This Row],[Nom du champ]],[1]!HistoIPE[Donnée],[1]!HistoIPE[Donnée],"",0,1)="","","X")</f>
        <v>#REF!</v>
      </c>
      <c r="P181" s="218" t="e">
        <f>IF(_xlfn.XLOOKUP(Dico2[[#This Row],[Nom du champ]],[1]!CPN[Donnée],[1]!CPN[Donnée],"",0,1)="","","X")</f>
        <v>#REF!</v>
      </c>
      <c r="Q181" s="218" t="e">
        <f>IF(_xlfn.XLOOKUP(Dico2[[#This Row],[Nom du champ]],[1]!DeltaCPN[Donnée],[1]!DeltaCPN[Donnée],"",0,1)="","","X")</f>
        <v>#REF!</v>
      </c>
      <c r="R181" s="218" t="e">
        <f>IF(_xlfn.XLOOKUP(Dico2[[#This Row],[Nom du champ]],[1]!HistoCPN[Donnée],[1]!HistoCPN[Donnée],"",0,1)="","","X")</f>
        <v>#REF!</v>
      </c>
      <c r="S181" s="218" t="e">
        <f>IF(_xlfn.XLOOKUP(Dico2[[#This Row],[Nom du champ]],[1]!CmdinfoPM[Donnée],[1]!CmdinfoPM[Donnée],"",0,1)="","","X")</f>
        <v>#REF!</v>
      </c>
      <c r="T181" s="218" t="e">
        <f>IF(_xlfn.XLOOKUP(Dico2[[#This Row],[Nom du champ]],[1]!ARCmdInfoPM[Donnée],[1]!ARCmdInfoPM[Donnée],"",0,1)="","","X")</f>
        <v>#REF!</v>
      </c>
      <c r="U181" s="218" t="e">
        <f>IF(_xlfn.XLOOKUP(Dico2[[#This Row],[Nom du champ]],[1]!ARMad[Donnée],[1]!ARMad[Donnée],"",0,1)="","","X")</f>
        <v>#REF!</v>
      </c>
      <c r="V181" s="218" t="e">
        <f>IF(_xlfn.XLOOKUP(Dico2[[#This Row],[Nom du champ]],[1]!NotifPrev[Donnée],[1]!NotifPrev[Donnée],"",0,1)="","","X")</f>
        <v>#REF!</v>
      </c>
      <c r="W181" s="218" t="e">
        <f>IF(_xlfn.XLOOKUP(Dico2[[#This Row],[Nom du champ]],[1]!CRInfoSyndic[Donnée],[1]!CRInfoSyndic[Donnée],"",0,1)="","","X")</f>
        <v>#REF!</v>
      </c>
      <c r="X181" s="218" t="e">
        <f>IF(_xlfn.XLOOKUP(Dico2[[#This Row],[Nom du champ]],[1]!Addu[Donnée],[1]!Addu[Donnée],"",0,1)="","","X")</f>
        <v>#REF!</v>
      </c>
      <c r="Y181" s="218" t="e">
        <f>IF(_xlfn.XLOOKUP(Dico2[[#This Row],[Nom du champ]],[1]!CRAddu[Donnée],[1]!CRAddu[Donnée],"",0,1)="","","X")</f>
        <v>#REF!</v>
      </c>
      <c r="Z181" s="218" t="e">
        <f>IF(_xlfn.XLOOKUP(Dico2[[#This Row],[Nom du champ]],[1]!CmdAnn[Donnée],[1]!CmdAnn[Donnée],"",0,1)="","","X")</f>
        <v>#REF!</v>
      </c>
      <c r="AA181" s="218" t="e">
        <f>IF(_xlfn.XLOOKUP(Dico2[[#This Row],[Nom du champ]],[1]!CRAnnu[Donnée],[1]!CRAnnu[Donnée],"",0,1)="","","X")</f>
        <v>#REF!</v>
      </c>
    </row>
    <row r="182" spans="1:27" ht="20.399999999999999">
      <c r="A182" s="242" t="s">
        <v>417</v>
      </c>
      <c r="B182" s="221" t="s">
        <v>486</v>
      </c>
      <c r="D182" s="218" t="e">
        <f>IF(_xlfn.XLOOKUP(Dico2[[#This Row],[Nom du champ]],[1]!IPE[Donnée],[1]!IPE[Donnée],"",0,1)="","","X")</f>
        <v>#REF!</v>
      </c>
      <c r="E182" s="218" t="e">
        <f>IF(_xlfn.XLOOKUP(Dico2[[#This Row],[Nom du champ]],[1]!CmdPB[Donnée],[1]!CmdPB[Donnée],"",0,1)="","","X")</f>
        <v>#REF!</v>
      </c>
      <c r="F182" s="218" t="e">
        <f>IF(_xlfn.XLOOKUP(Dico2[[#This Row],[Nom du champ]],[1]!ARcmdPB[Donnée],[1]!ARcmdPB[Donnée],"",0,1)="","","X")</f>
        <v>#REF!</v>
      </c>
      <c r="G182" s="218" t="e">
        <f>IF(_xlfn.XLOOKUP(Dico2[[#This Row],[Nom du champ]],[1]!CRcmdPB[Donnée],[1]!CRcmdPB[Donnée],"",0,1)="","","X")</f>
        <v>#REF!</v>
      </c>
      <c r="H182" s="218" t="e">
        <f>IF(_xlfn.XLOOKUP(Dico2[[#This Row],[Nom du champ]],[1]!AnnulationPB[Donnée],[1]!AnnulationPB[Donnée],"",0,1)="","","X")</f>
        <v>#REF!</v>
      </c>
      <c r="I182" s="218" t="e">
        <f>IF(_xlfn.XLOOKUP(Dico2[[#This Row],[Nom du champ]],[1]!ARannulationPB[Donnée],[1]!ARannulationPB[Donnée],"",0,1)="","","X")</f>
        <v>#REF!</v>
      </c>
      <c r="J182" s="218" t="e">
        <f>IF(_xlfn.XLOOKUP(Dico2[[#This Row],[Nom du champ]],[1]!CmdExtU[Donnée],[1]!CmdExtU[Donnée],"",0,1)="","","X")</f>
        <v>#REF!</v>
      </c>
      <c r="K182" s="218" t="e">
        <f>IF(_xlfn.XLOOKUP(Dico2[[#This Row],[Nom du champ]],[1]!ARCmdExtU[Donnée],[1]!ARCmdExtU[Donnée],"",0,1)="","","X")</f>
        <v>#REF!</v>
      </c>
      <c r="L182" s="218" t="e">
        <f>IF(_xlfn.XLOOKUP(Dico2[[#This Row],[Nom du champ]],[1]!CRCmdExtU[Donnée],[1]!CRCmdExtU[Donnée],"",0,1)="","","X")</f>
        <v>#REF!</v>
      </c>
      <c r="M182" s="218" t="e">
        <f>IF(_xlfn.XLOOKUP(Dico2[[#This Row],[Nom du champ]],[1]!CRMad[Donnée],[1]!CRMad[Donnée],"",0,1)="","","X")</f>
        <v>#REF!</v>
      </c>
      <c r="N182" s="218" t="e">
        <f>IF(_xlfn.XLOOKUP(Dico2[[#This Row],[Nom du champ]],[1]!DeltaIPE[Donnée],[1]!DeltaIPE[Donnée],"",0,1)="","","X")</f>
        <v>#REF!</v>
      </c>
      <c r="O182" s="218" t="e">
        <f>IF(_xlfn.XLOOKUP(Dico2[[#This Row],[Nom du champ]],[1]!HistoIPE[Donnée],[1]!HistoIPE[Donnée],"",0,1)="","","X")</f>
        <v>#REF!</v>
      </c>
      <c r="P182" s="218" t="e">
        <f>IF(_xlfn.XLOOKUP(Dico2[[#This Row],[Nom du champ]],[1]!CPN[Donnée],[1]!CPN[Donnée],"",0,1)="","","X")</f>
        <v>#REF!</v>
      </c>
      <c r="Q182" s="218" t="e">
        <f>IF(_xlfn.XLOOKUP(Dico2[[#This Row],[Nom du champ]],[1]!DeltaCPN[Donnée],[1]!DeltaCPN[Donnée],"",0,1)="","","X")</f>
        <v>#REF!</v>
      </c>
      <c r="R182" s="218" t="e">
        <f>IF(_xlfn.XLOOKUP(Dico2[[#This Row],[Nom du champ]],[1]!HistoCPN[Donnée],[1]!HistoCPN[Donnée],"",0,1)="","","X")</f>
        <v>#REF!</v>
      </c>
      <c r="S182" s="218" t="e">
        <f>IF(_xlfn.XLOOKUP(Dico2[[#This Row],[Nom du champ]],[1]!CmdinfoPM[Donnée],[1]!CmdinfoPM[Donnée],"",0,1)="","","X")</f>
        <v>#REF!</v>
      </c>
      <c r="T182" s="218" t="e">
        <f>IF(_xlfn.XLOOKUP(Dico2[[#This Row],[Nom du champ]],[1]!ARCmdInfoPM[Donnée],[1]!ARCmdInfoPM[Donnée],"",0,1)="","","X")</f>
        <v>#REF!</v>
      </c>
      <c r="U182" s="218" t="e">
        <f>IF(_xlfn.XLOOKUP(Dico2[[#This Row],[Nom du champ]],[1]!ARMad[Donnée],[1]!ARMad[Donnée],"",0,1)="","","X")</f>
        <v>#REF!</v>
      </c>
      <c r="V182" s="218" t="e">
        <f>IF(_xlfn.XLOOKUP(Dico2[[#This Row],[Nom du champ]],[1]!NotifPrev[Donnée],[1]!NotifPrev[Donnée],"",0,1)="","","X")</f>
        <v>#REF!</v>
      </c>
      <c r="W182" s="218" t="e">
        <f>IF(_xlfn.XLOOKUP(Dico2[[#This Row],[Nom du champ]],[1]!CRInfoSyndic[Donnée],[1]!CRInfoSyndic[Donnée],"",0,1)="","","X")</f>
        <v>#REF!</v>
      </c>
      <c r="X182" s="218" t="e">
        <f>IF(_xlfn.XLOOKUP(Dico2[[#This Row],[Nom du champ]],[1]!Addu[Donnée],[1]!Addu[Donnée],"",0,1)="","","X")</f>
        <v>#REF!</v>
      </c>
      <c r="Y182" s="218" t="e">
        <f>IF(_xlfn.XLOOKUP(Dico2[[#This Row],[Nom du champ]],[1]!CRAddu[Donnée],[1]!CRAddu[Donnée],"",0,1)="","","X")</f>
        <v>#REF!</v>
      </c>
      <c r="Z182" s="218" t="e">
        <f>IF(_xlfn.XLOOKUP(Dico2[[#This Row],[Nom du champ]],[1]!CmdAnn[Donnée],[1]!CmdAnn[Donnée],"",0,1)="","","X")</f>
        <v>#REF!</v>
      </c>
      <c r="AA182" s="218" t="e">
        <f>IF(_xlfn.XLOOKUP(Dico2[[#This Row],[Nom du champ]],[1]!CRAnnu[Donnée],[1]!CRAnnu[Donnée],"",0,1)="","","X")</f>
        <v>#REF!</v>
      </c>
    </row>
    <row r="183" spans="1:27" ht="30.6">
      <c r="A183" s="209" t="s">
        <v>392</v>
      </c>
      <c r="B183" s="209" t="s">
        <v>486</v>
      </c>
      <c r="D183" s="218" t="e">
        <f>IF(_xlfn.XLOOKUP(Dico2[[#This Row],[Nom du champ]],[1]!IPE[Donnée],[1]!IPE[Donnée],"",0,1)="","","X")</f>
        <v>#REF!</v>
      </c>
      <c r="E183" s="218" t="e">
        <f>IF(_xlfn.XLOOKUP(Dico2[[#This Row],[Nom du champ]],[1]!CmdPB[Donnée],[1]!CmdPB[Donnée],"",0,1)="","","X")</f>
        <v>#REF!</v>
      </c>
      <c r="F183" s="218" t="e">
        <f>IF(_xlfn.XLOOKUP(Dico2[[#This Row],[Nom du champ]],[1]!ARcmdPB[Donnée],[1]!ARcmdPB[Donnée],"",0,1)="","","X")</f>
        <v>#REF!</v>
      </c>
      <c r="G183" s="218" t="e">
        <f>IF(_xlfn.XLOOKUP(Dico2[[#This Row],[Nom du champ]],[1]!CRcmdPB[Donnée],[1]!CRcmdPB[Donnée],"",0,1)="","","X")</f>
        <v>#REF!</v>
      </c>
      <c r="H183" s="218" t="e">
        <f>IF(_xlfn.XLOOKUP(Dico2[[#This Row],[Nom du champ]],[1]!AnnulationPB[Donnée],[1]!AnnulationPB[Donnée],"",0,1)="","","X")</f>
        <v>#REF!</v>
      </c>
      <c r="I183" s="218" t="e">
        <f>IF(_xlfn.XLOOKUP(Dico2[[#This Row],[Nom du champ]],[1]!ARannulationPB[Donnée],[1]!ARannulationPB[Donnée],"",0,1)="","","X")</f>
        <v>#REF!</v>
      </c>
      <c r="J183" s="218" t="e">
        <f>IF(_xlfn.XLOOKUP(Dico2[[#This Row],[Nom du champ]],[1]!CmdExtU[Donnée],[1]!CmdExtU[Donnée],"",0,1)="","","X")</f>
        <v>#REF!</v>
      </c>
      <c r="K183" s="218" t="e">
        <f>IF(_xlfn.XLOOKUP(Dico2[[#This Row],[Nom du champ]],[1]!ARCmdExtU[Donnée],[1]!ARCmdExtU[Donnée],"",0,1)="","","X")</f>
        <v>#REF!</v>
      </c>
      <c r="L183" s="218" t="e">
        <f>IF(_xlfn.XLOOKUP(Dico2[[#This Row],[Nom du champ]],[1]!CRCmdExtU[Donnée],[1]!CRCmdExtU[Donnée],"",0,1)="","","X")</f>
        <v>#REF!</v>
      </c>
      <c r="M183" s="218" t="e">
        <f>IF(_xlfn.XLOOKUP(Dico2[[#This Row],[Nom du champ]],[1]!CRMad[Donnée],[1]!CRMad[Donnée],"",0,1)="","","X")</f>
        <v>#REF!</v>
      </c>
      <c r="N183" s="218" t="e">
        <f>IF(_xlfn.XLOOKUP(Dico2[[#This Row],[Nom du champ]],[1]!DeltaIPE[Donnée],[1]!DeltaIPE[Donnée],"",0,1)="","","X")</f>
        <v>#REF!</v>
      </c>
      <c r="O183" s="218" t="e">
        <f>IF(_xlfn.XLOOKUP(Dico2[[#This Row],[Nom du champ]],[1]!HistoIPE[Donnée],[1]!HistoIPE[Donnée],"",0,1)="","","X")</f>
        <v>#REF!</v>
      </c>
      <c r="P183" s="218" t="e">
        <f>IF(_xlfn.XLOOKUP(Dico2[[#This Row],[Nom du champ]],[1]!CPN[Donnée],[1]!CPN[Donnée],"",0,1)="","","X")</f>
        <v>#REF!</v>
      </c>
      <c r="Q183" s="218" t="e">
        <f>IF(_xlfn.XLOOKUP(Dico2[[#This Row],[Nom du champ]],[1]!DeltaCPN[Donnée],[1]!DeltaCPN[Donnée],"",0,1)="","","X")</f>
        <v>#REF!</v>
      </c>
      <c r="R183" s="218" t="e">
        <f>IF(_xlfn.XLOOKUP(Dico2[[#This Row],[Nom du champ]],[1]!HistoCPN[Donnée],[1]!HistoCPN[Donnée],"",0,1)="","","X")</f>
        <v>#REF!</v>
      </c>
      <c r="S183" s="218" t="e">
        <f>IF(_xlfn.XLOOKUP(Dico2[[#This Row],[Nom du champ]],[1]!CmdinfoPM[Donnée],[1]!CmdinfoPM[Donnée],"",0,1)="","","X")</f>
        <v>#REF!</v>
      </c>
      <c r="T183" s="218" t="e">
        <f>IF(_xlfn.XLOOKUP(Dico2[[#This Row],[Nom du champ]],[1]!ARCmdInfoPM[Donnée],[1]!ARCmdInfoPM[Donnée],"",0,1)="","","X")</f>
        <v>#REF!</v>
      </c>
      <c r="U183" s="218" t="e">
        <f>IF(_xlfn.XLOOKUP(Dico2[[#This Row],[Nom du champ]],[1]!ARMad[Donnée],[1]!ARMad[Donnée],"",0,1)="","","X")</f>
        <v>#REF!</v>
      </c>
      <c r="V183" s="218" t="e">
        <f>IF(_xlfn.XLOOKUP(Dico2[[#This Row],[Nom du champ]],[1]!NotifPrev[Donnée],[1]!NotifPrev[Donnée],"",0,1)="","","X")</f>
        <v>#REF!</v>
      </c>
      <c r="W183" s="218" t="e">
        <f>IF(_xlfn.XLOOKUP(Dico2[[#This Row],[Nom du champ]],[1]!CRInfoSyndic[Donnée],[1]!CRInfoSyndic[Donnée],"",0,1)="","","X")</f>
        <v>#REF!</v>
      </c>
      <c r="X183" s="218" t="e">
        <f>IF(_xlfn.XLOOKUP(Dico2[[#This Row],[Nom du champ]],[1]!Addu[Donnée],[1]!Addu[Donnée],"",0,1)="","","X")</f>
        <v>#REF!</v>
      </c>
      <c r="Y183" s="218" t="e">
        <f>IF(_xlfn.XLOOKUP(Dico2[[#This Row],[Nom du champ]],[1]!CRAddu[Donnée],[1]!CRAddu[Donnée],"",0,1)="","","X")</f>
        <v>#REF!</v>
      </c>
      <c r="Z183" s="218" t="e">
        <f>IF(_xlfn.XLOOKUP(Dico2[[#This Row],[Nom du champ]],[1]!CmdAnn[Donnée],[1]!CmdAnn[Donnée],"",0,1)="","","X")</f>
        <v>#REF!</v>
      </c>
      <c r="AA183" s="218" t="e">
        <f>IF(_xlfn.XLOOKUP(Dico2[[#This Row],[Nom du champ]],[1]!CRAnnu[Donnée],[1]!CRAnnu[Donnée],"",0,1)="","","X")</f>
        <v>#REF!</v>
      </c>
    </row>
    <row r="184" spans="1:27" ht="30.6">
      <c r="A184" s="214" t="s">
        <v>410</v>
      </c>
      <c r="B184" s="221" t="s">
        <v>42</v>
      </c>
      <c r="D184" s="218" t="e">
        <f>IF(_xlfn.XLOOKUP(Dico2[[#This Row],[Nom du champ]],[1]!IPE[Donnée],[1]!IPE[Donnée],"",0,1)="","","X")</f>
        <v>#REF!</v>
      </c>
      <c r="E184" s="218" t="e">
        <f>IF(_xlfn.XLOOKUP(Dico2[[#This Row],[Nom du champ]],[1]!CmdPB[Donnée],[1]!CmdPB[Donnée],"",0,1)="","","X")</f>
        <v>#REF!</v>
      </c>
      <c r="F184" s="218" t="e">
        <f>IF(_xlfn.XLOOKUP(Dico2[[#This Row],[Nom du champ]],[1]!ARcmdPB[Donnée],[1]!ARcmdPB[Donnée],"",0,1)="","","X")</f>
        <v>#REF!</v>
      </c>
      <c r="G184" s="218" t="e">
        <f>IF(_xlfn.XLOOKUP(Dico2[[#This Row],[Nom du champ]],[1]!CRcmdPB[Donnée],[1]!CRcmdPB[Donnée],"",0,1)="","","X")</f>
        <v>#REF!</v>
      </c>
      <c r="H184" s="218" t="e">
        <f>IF(_xlfn.XLOOKUP(Dico2[[#This Row],[Nom du champ]],[1]!AnnulationPB[Donnée],[1]!AnnulationPB[Donnée],"",0,1)="","","X")</f>
        <v>#REF!</v>
      </c>
      <c r="I184" s="218" t="e">
        <f>IF(_xlfn.XLOOKUP(Dico2[[#This Row],[Nom du champ]],[1]!ARannulationPB[Donnée],[1]!ARannulationPB[Donnée],"",0,1)="","","X")</f>
        <v>#REF!</v>
      </c>
      <c r="J184" s="218" t="e">
        <f>IF(_xlfn.XLOOKUP(Dico2[[#This Row],[Nom du champ]],[1]!CmdExtU[Donnée],[1]!CmdExtU[Donnée],"",0,1)="","","X")</f>
        <v>#REF!</v>
      </c>
      <c r="K184" s="218" t="e">
        <f>IF(_xlfn.XLOOKUP(Dico2[[#This Row],[Nom du champ]],[1]!ARCmdExtU[Donnée],[1]!ARCmdExtU[Donnée],"",0,1)="","","X")</f>
        <v>#REF!</v>
      </c>
      <c r="L184" s="218" t="e">
        <f>IF(_xlfn.XLOOKUP(Dico2[[#This Row],[Nom du champ]],[1]!CRCmdExtU[Donnée],[1]!CRCmdExtU[Donnée],"",0,1)="","","X")</f>
        <v>#REF!</v>
      </c>
      <c r="M184" s="218" t="e">
        <f>IF(_xlfn.XLOOKUP(Dico2[[#This Row],[Nom du champ]],[1]!CRMad[Donnée],[1]!CRMad[Donnée],"",0,1)="","","X")</f>
        <v>#REF!</v>
      </c>
      <c r="N184" s="218" t="e">
        <f>IF(_xlfn.XLOOKUP(Dico2[[#This Row],[Nom du champ]],[1]!DeltaIPE[Donnée],[1]!DeltaIPE[Donnée],"",0,1)="","","X")</f>
        <v>#REF!</v>
      </c>
      <c r="O184" s="218" t="e">
        <f>IF(_xlfn.XLOOKUP(Dico2[[#This Row],[Nom du champ]],[1]!HistoIPE[Donnée],[1]!HistoIPE[Donnée],"",0,1)="","","X")</f>
        <v>#REF!</v>
      </c>
      <c r="P184" s="218" t="e">
        <f>IF(_xlfn.XLOOKUP(Dico2[[#This Row],[Nom du champ]],[1]!CPN[Donnée],[1]!CPN[Donnée],"",0,1)="","","X")</f>
        <v>#REF!</v>
      </c>
      <c r="Q184" s="218" t="e">
        <f>IF(_xlfn.XLOOKUP(Dico2[[#This Row],[Nom du champ]],[1]!DeltaCPN[Donnée],[1]!DeltaCPN[Donnée],"",0,1)="","","X")</f>
        <v>#REF!</v>
      </c>
      <c r="R184" s="218" t="e">
        <f>IF(_xlfn.XLOOKUP(Dico2[[#This Row],[Nom du champ]],[1]!HistoCPN[Donnée],[1]!HistoCPN[Donnée],"",0,1)="","","X")</f>
        <v>#REF!</v>
      </c>
      <c r="S184" s="218" t="e">
        <f>IF(_xlfn.XLOOKUP(Dico2[[#This Row],[Nom du champ]],[1]!CmdinfoPM[Donnée],[1]!CmdinfoPM[Donnée],"",0,1)="","","X")</f>
        <v>#REF!</v>
      </c>
      <c r="T184" s="218" t="e">
        <f>IF(_xlfn.XLOOKUP(Dico2[[#This Row],[Nom du champ]],[1]!ARCmdInfoPM[Donnée],[1]!ARCmdInfoPM[Donnée],"",0,1)="","","X")</f>
        <v>#REF!</v>
      </c>
      <c r="U184" s="218" t="e">
        <f>IF(_xlfn.XLOOKUP(Dico2[[#This Row],[Nom du champ]],[1]!ARMad[Donnée],[1]!ARMad[Donnée],"",0,1)="","","X")</f>
        <v>#REF!</v>
      </c>
      <c r="V184" s="218" t="e">
        <f>IF(_xlfn.XLOOKUP(Dico2[[#This Row],[Nom du champ]],[1]!NotifPrev[Donnée],[1]!NotifPrev[Donnée],"",0,1)="","","X")</f>
        <v>#REF!</v>
      </c>
      <c r="W184" s="218" t="e">
        <f>IF(_xlfn.XLOOKUP(Dico2[[#This Row],[Nom du champ]],[1]!CRInfoSyndic[Donnée],[1]!CRInfoSyndic[Donnée],"",0,1)="","","X")</f>
        <v>#REF!</v>
      </c>
      <c r="X184" s="218" t="e">
        <f>IF(_xlfn.XLOOKUP(Dico2[[#This Row],[Nom du champ]],[1]!Addu[Donnée],[1]!Addu[Donnée],"",0,1)="","","X")</f>
        <v>#REF!</v>
      </c>
      <c r="Y184" s="218" t="e">
        <f>IF(_xlfn.XLOOKUP(Dico2[[#This Row],[Nom du champ]],[1]!CRAddu[Donnée],[1]!CRAddu[Donnée],"",0,1)="","","X")</f>
        <v>#REF!</v>
      </c>
      <c r="Z184" s="218" t="e">
        <f>IF(_xlfn.XLOOKUP(Dico2[[#This Row],[Nom du champ]],[1]!CmdAnn[Donnée],[1]!CmdAnn[Donnée],"",0,1)="","","X")</f>
        <v>#REF!</v>
      </c>
      <c r="AA184" s="218" t="e">
        <f>IF(_xlfn.XLOOKUP(Dico2[[#This Row],[Nom du champ]],[1]!CRAnnu[Donnée],[1]!CRAnnu[Donnée],"",0,1)="","","X")</f>
        <v>#REF!</v>
      </c>
    </row>
    <row r="185" spans="1:27">
      <c r="A185" s="211" t="s">
        <v>248</v>
      </c>
      <c r="B185" s="211" t="s">
        <v>300</v>
      </c>
      <c r="D185" s="218" t="e">
        <f>IF(_xlfn.XLOOKUP(Dico2[[#This Row],[Nom du champ]],[1]!IPE[Donnée],[1]!IPE[Donnée],"",0,1)="","","X")</f>
        <v>#REF!</v>
      </c>
      <c r="E185" s="218" t="e">
        <f>IF(_xlfn.XLOOKUP(Dico2[[#This Row],[Nom du champ]],[1]!CmdPB[Donnée],[1]!CmdPB[Donnée],"",0,1)="","","X")</f>
        <v>#REF!</v>
      </c>
      <c r="F185" s="218" t="e">
        <f>IF(_xlfn.XLOOKUP(Dico2[[#This Row],[Nom du champ]],[1]!ARcmdPB[Donnée],[1]!ARcmdPB[Donnée],"",0,1)="","","X")</f>
        <v>#REF!</v>
      </c>
      <c r="G185" s="218" t="e">
        <f>IF(_xlfn.XLOOKUP(Dico2[[#This Row],[Nom du champ]],[1]!CRcmdPB[Donnée],[1]!CRcmdPB[Donnée],"",0,1)="","","X")</f>
        <v>#REF!</v>
      </c>
      <c r="H185" s="218" t="e">
        <f>IF(_xlfn.XLOOKUP(Dico2[[#This Row],[Nom du champ]],[1]!AnnulationPB[Donnée],[1]!AnnulationPB[Donnée],"",0,1)="","","X")</f>
        <v>#REF!</v>
      </c>
      <c r="I185" s="218" t="e">
        <f>IF(_xlfn.XLOOKUP(Dico2[[#This Row],[Nom du champ]],[1]!ARannulationPB[Donnée],[1]!ARannulationPB[Donnée],"",0,1)="","","X")</f>
        <v>#REF!</v>
      </c>
      <c r="J185" s="218" t="e">
        <f>IF(_xlfn.XLOOKUP(Dico2[[#This Row],[Nom du champ]],[1]!CmdExtU[Donnée],[1]!CmdExtU[Donnée],"",0,1)="","","X")</f>
        <v>#REF!</v>
      </c>
      <c r="K185" s="218" t="e">
        <f>IF(_xlfn.XLOOKUP(Dico2[[#This Row],[Nom du champ]],[1]!ARCmdExtU[Donnée],[1]!ARCmdExtU[Donnée],"",0,1)="","","X")</f>
        <v>#REF!</v>
      </c>
      <c r="L185" s="218" t="e">
        <f>IF(_xlfn.XLOOKUP(Dico2[[#This Row],[Nom du champ]],[1]!CRCmdExtU[Donnée],[1]!CRCmdExtU[Donnée],"",0,1)="","","X")</f>
        <v>#REF!</v>
      </c>
      <c r="M185" s="218" t="e">
        <f>IF(_xlfn.XLOOKUP(Dico2[[#This Row],[Nom du champ]],[1]!CRMad[Donnée],[1]!CRMad[Donnée],"",0,1)="","","X")</f>
        <v>#REF!</v>
      </c>
      <c r="N185" s="218" t="e">
        <f>IF(_xlfn.XLOOKUP(Dico2[[#This Row],[Nom du champ]],[1]!DeltaIPE[Donnée],[1]!DeltaIPE[Donnée],"",0,1)="","","X")</f>
        <v>#REF!</v>
      </c>
      <c r="O185" s="218" t="e">
        <f>IF(_xlfn.XLOOKUP(Dico2[[#This Row],[Nom du champ]],[1]!HistoIPE[Donnée],[1]!HistoIPE[Donnée],"",0,1)="","","X")</f>
        <v>#REF!</v>
      </c>
      <c r="P185" s="218" t="e">
        <f>IF(_xlfn.XLOOKUP(Dico2[[#This Row],[Nom du champ]],[1]!CPN[Donnée],[1]!CPN[Donnée],"",0,1)="","","X")</f>
        <v>#REF!</v>
      </c>
      <c r="Q185" s="218" t="e">
        <f>IF(_xlfn.XLOOKUP(Dico2[[#This Row],[Nom du champ]],[1]!DeltaCPN[Donnée],[1]!DeltaCPN[Donnée],"",0,1)="","","X")</f>
        <v>#REF!</v>
      </c>
      <c r="R185" s="218" t="e">
        <f>IF(_xlfn.XLOOKUP(Dico2[[#This Row],[Nom du champ]],[1]!HistoCPN[Donnée],[1]!HistoCPN[Donnée],"",0,1)="","","X")</f>
        <v>#REF!</v>
      </c>
      <c r="S185" s="218" t="e">
        <f>IF(_xlfn.XLOOKUP(Dico2[[#This Row],[Nom du champ]],[1]!CmdinfoPM[Donnée],[1]!CmdinfoPM[Donnée],"",0,1)="","","X")</f>
        <v>#REF!</v>
      </c>
      <c r="T185" s="218" t="e">
        <f>IF(_xlfn.XLOOKUP(Dico2[[#This Row],[Nom du champ]],[1]!ARCmdInfoPM[Donnée],[1]!ARCmdInfoPM[Donnée],"",0,1)="","","X")</f>
        <v>#REF!</v>
      </c>
      <c r="U185" s="218" t="e">
        <f>IF(_xlfn.XLOOKUP(Dico2[[#This Row],[Nom du champ]],[1]!ARMad[Donnée],[1]!ARMad[Donnée],"",0,1)="","","X")</f>
        <v>#REF!</v>
      </c>
      <c r="V185" s="218" t="e">
        <f>IF(_xlfn.XLOOKUP(Dico2[[#This Row],[Nom du champ]],[1]!NotifPrev[Donnée],[1]!NotifPrev[Donnée],"",0,1)="","","X")</f>
        <v>#REF!</v>
      </c>
      <c r="W185" s="218" t="e">
        <f>IF(_xlfn.XLOOKUP(Dico2[[#This Row],[Nom du champ]],[1]!CRInfoSyndic[Donnée],[1]!CRInfoSyndic[Donnée],"",0,1)="","","X")</f>
        <v>#REF!</v>
      </c>
      <c r="X185" s="218" t="e">
        <f>IF(_xlfn.XLOOKUP(Dico2[[#This Row],[Nom du champ]],[1]!Addu[Donnée],[1]!Addu[Donnée],"",0,1)="","","X")</f>
        <v>#REF!</v>
      </c>
      <c r="Y185" s="218" t="e">
        <f>IF(_xlfn.XLOOKUP(Dico2[[#This Row],[Nom du champ]],[1]!CRAddu[Donnée],[1]!CRAddu[Donnée],"",0,1)="","","X")</f>
        <v>#REF!</v>
      </c>
      <c r="Z185" s="218" t="e">
        <f>IF(_xlfn.XLOOKUP(Dico2[[#This Row],[Nom du champ]],[1]!CmdAnn[Donnée],[1]!CmdAnn[Donnée],"",0,1)="","","X")</f>
        <v>#REF!</v>
      </c>
      <c r="AA185" s="218" t="e">
        <f>IF(_xlfn.XLOOKUP(Dico2[[#This Row],[Nom du champ]],[1]!CRAnnu[Donnée],[1]!CRAnnu[Donnée],"",0,1)="","","X")</f>
        <v>#REF!</v>
      </c>
    </row>
    <row r="186" spans="1:27">
      <c r="A186" s="211" t="s">
        <v>424</v>
      </c>
      <c r="B186" s="211" t="s">
        <v>526</v>
      </c>
      <c r="D186" s="218" t="e">
        <f>IF(_xlfn.XLOOKUP(Dico2[[#This Row],[Nom du champ]],[1]!IPE[Donnée],[1]!IPE[Donnée],"",0,1)="","","X")</f>
        <v>#REF!</v>
      </c>
      <c r="E186" s="218" t="e">
        <f>IF(_xlfn.XLOOKUP(Dico2[[#This Row],[Nom du champ]],[1]!CmdPB[Donnée],[1]!CmdPB[Donnée],"",0,1)="","","X")</f>
        <v>#REF!</v>
      </c>
      <c r="F186" s="218" t="e">
        <f>IF(_xlfn.XLOOKUP(Dico2[[#This Row],[Nom du champ]],[1]!ARcmdPB[Donnée],[1]!ARcmdPB[Donnée],"",0,1)="","","X")</f>
        <v>#REF!</v>
      </c>
      <c r="G186" s="218" t="e">
        <f>IF(_xlfn.XLOOKUP(Dico2[[#This Row],[Nom du champ]],[1]!CRcmdPB[Donnée],[1]!CRcmdPB[Donnée],"",0,1)="","","X")</f>
        <v>#REF!</v>
      </c>
      <c r="H186" s="218" t="e">
        <f>IF(_xlfn.XLOOKUP(Dico2[[#This Row],[Nom du champ]],[1]!AnnulationPB[Donnée],[1]!AnnulationPB[Donnée],"",0,1)="","","X")</f>
        <v>#REF!</v>
      </c>
      <c r="I186" s="218" t="e">
        <f>IF(_xlfn.XLOOKUP(Dico2[[#This Row],[Nom du champ]],[1]!ARannulationPB[Donnée],[1]!ARannulationPB[Donnée],"",0,1)="","","X")</f>
        <v>#REF!</v>
      </c>
      <c r="J186" s="218" t="e">
        <f>IF(_xlfn.XLOOKUP(Dico2[[#This Row],[Nom du champ]],[1]!CmdExtU[Donnée],[1]!CmdExtU[Donnée],"",0,1)="","","X")</f>
        <v>#REF!</v>
      </c>
      <c r="K186" s="218" t="e">
        <f>IF(_xlfn.XLOOKUP(Dico2[[#This Row],[Nom du champ]],[1]!ARCmdExtU[Donnée],[1]!ARCmdExtU[Donnée],"",0,1)="","","X")</f>
        <v>#REF!</v>
      </c>
      <c r="L186" s="218" t="e">
        <f>IF(_xlfn.XLOOKUP(Dico2[[#This Row],[Nom du champ]],[1]!CRCmdExtU[Donnée],[1]!CRCmdExtU[Donnée],"",0,1)="","","X")</f>
        <v>#REF!</v>
      </c>
      <c r="M186" s="218" t="e">
        <f>IF(_xlfn.XLOOKUP(Dico2[[#This Row],[Nom du champ]],[1]!CRMad[Donnée],[1]!CRMad[Donnée],"",0,1)="","","X")</f>
        <v>#REF!</v>
      </c>
      <c r="N186" s="218" t="e">
        <f>IF(_xlfn.XLOOKUP(Dico2[[#This Row],[Nom du champ]],[1]!DeltaIPE[Donnée],[1]!DeltaIPE[Donnée],"",0,1)="","","X")</f>
        <v>#REF!</v>
      </c>
      <c r="O186" s="218" t="e">
        <f>IF(_xlfn.XLOOKUP(Dico2[[#This Row],[Nom du champ]],[1]!HistoIPE[Donnée],[1]!HistoIPE[Donnée],"",0,1)="","","X")</f>
        <v>#REF!</v>
      </c>
      <c r="P186" s="218" t="e">
        <f>IF(_xlfn.XLOOKUP(Dico2[[#This Row],[Nom du champ]],[1]!CPN[Donnée],[1]!CPN[Donnée],"",0,1)="","","X")</f>
        <v>#REF!</v>
      </c>
      <c r="Q186" s="218" t="e">
        <f>IF(_xlfn.XLOOKUP(Dico2[[#This Row],[Nom du champ]],[1]!DeltaCPN[Donnée],[1]!DeltaCPN[Donnée],"",0,1)="","","X")</f>
        <v>#REF!</v>
      </c>
      <c r="R186" s="218" t="e">
        <f>IF(_xlfn.XLOOKUP(Dico2[[#This Row],[Nom du champ]],[1]!HistoCPN[Donnée],[1]!HistoCPN[Donnée],"",0,1)="","","X")</f>
        <v>#REF!</v>
      </c>
      <c r="S186" s="218" t="e">
        <f>IF(_xlfn.XLOOKUP(Dico2[[#This Row],[Nom du champ]],[1]!CmdinfoPM[Donnée],[1]!CmdinfoPM[Donnée],"",0,1)="","","X")</f>
        <v>#REF!</v>
      </c>
      <c r="T186" s="218" t="e">
        <f>IF(_xlfn.XLOOKUP(Dico2[[#This Row],[Nom du champ]],[1]!ARCmdInfoPM[Donnée],[1]!ARCmdInfoPM[Donnée],"",0,1)="","","X")</f>
        <v>#REF!</v>
      </c>
      <c r="U186" s="218" t="e">
        <f>IF(_xlfn.XLOOKUP(Dico2[[#This Row],[Nom du champ]],[1]!ARMad[Donnée],[1]!ARMad[Donnée],"",0,1)="","","X")</f>
        <v>#REF!</v>
      </c>
      <c r="V186" s="218" t="e">
        <f>IF(_xlfn.XLOOKUP(Dico2[[#This Row],[Nom du champ]],[1]!NotifPrev[Donnée],[1]!NotifPrev[Donnée],"",0,1)="","","X")</f>
        <v>#REF!</v>
      </c>
      <c r="W186" s="218" t="e">
        <f>IF(_xlfn.XLOOKUP(Dico2[[#This Row],[Nom du champ]],[1]!CRInfoSyndic[Donnée],[1]!CRInfoSyndic[Donnée],"",0,1)="","","X")</f>
        <v>#REF!</v>
      </c>
      <c r="X186" s="218" t="e">
        <f>IF(_xlfn.XLOOKUP(Dico2[[#This Row],[Nom du champ]],[1]!Addu[Donnée],[1]!Addu[Donnée],"",0,1)="","","X")</f>
        <v>#REF!</v>
      </c>
      <c r="Y186" s="218" t="e">
        <f>IF(_xlfn.XLOOKUP(Dico2[[#This Row],[Nom du champ]],[1]!CRAddu[Donnée],[1]!CRAddu[Donnée],"",0,1)="","","X")</f>
        <v>#REF!</v>
      </c>
      <c r="Z186" s="218" t="e">
        <f>IF(_xlfn.XLOOKUP(Dico2[[#This Row],[Nom du champ]],[1]!CmdAnn[Donnée],[1]!CmdAnn[Donnée],"",0,1)="","","X")</f>
        <v>#REF!</v>
      </c>
      <c r="AA186" s="218" t="e">
        <f>IF(_xlfn.XLOOKUP(Dico2[[#This Row],[Nom du champ]],[1]!CRAnnu[Donnée],[1]!CRAnnu[Donnée],"",0,1)="","","X")</f>
        <v>#REF!</v>
      </c>
    </row>
    <row r="187" spans="1:27">
      <c r="A187" s="210" t="s">
        <v>252</v>
      </c>
      <c r="B187" s="211" t="s">
        <v>42</v>
      </c>
      <c r="D187" s="218" t="e">
        <f>IF(_xlfn.XLOOKUP(Dico2[[#This Row],[Nom du champ]],[1]!IPE[Donnée],[1]!IPE[Donnée],"",0,1)="","","X")</f>
        <v>#REF!</v>
      </c>
      <c r="E187" s="218" t="e">
        <f>IF(_xlfn.XLOOKUP(Dico2[[#This Row],[Nom du champ]],[1]!CmdPB[Donnée],[1]!CmdPB[Donnée],"",0,1)="","","X")</f>
        <v>#REF!</v>
      </c>
      <c r="F187" s="218" t="e">
        <f>IF(_xlfn.XLOOKUP(Dico2[[#This Row],[Nom du champ]],[1]!ARcmdPB[Donnée],[1]!ARcmdPB[Donnée],"",0,1)="","","X")</f>
        <v>#REF!</v>
      </c>
      <c r="G187" s="218" t="e">
        <f>IF(_xlfn.XLOOKUP(Dico2[[#This Row],[Nom du champ]],[1]!CRcmdPB[Donnée],[1]!CRcmdPB[Donnée],"",0,1)="","","X")</f>
        <v>#REF!</v>
      </c>
      <c r="H187" s="218" t="e">
        <f>IF(_xlfn.XLOOKUP(Dico2[[#This Row],[Nom du champ]],[1]!AnnulationPB[Donnée],[1]!AnnulationPB[Donnée],"",0,1)="","","X")</f>
        <v>#REF!</v>
      </c>
      <c r="I187" s="218" t="e">
        <f>IF(_xlfn.XLOOKUP(Dico2[[#This Row],[Nom du champ]],[1]!ARannulationPB[Donnée],[1]!ARannulationPB[Donnée],"",0,1)="","","X")</f>
        <v>#REF!</v>
      </c>
      <c r="J187" s="218" t="e">
        <f>IF(_xlfn.XLOOKUP(Dico2[[#This Row],[Nom du champ]],[1]!CmdExtU[Donnée],[1]!CmdExtU[Donnée],"",0,1)="","","X")</f>
        <v>#REF!</v>
      </c>
      <c r="K187" s="218" t="e">
        <f>IF(_xlfn.XLOOKUP(Dico2[[#This Row],[Nom du champ]],[1]!ARCmdExtU[Donnée],[1]!ARCmdExtU[Donnée],"",0,1)="","","X")</f>
        <v>#REF!</v>
      </c>
      <c r="L187" s="218" t="e">
        <f>IF(_xlfn.XLOOKUP(Dico2[[#This Row],[Nom du champ]],[1]!CRCmdExtU[Donnée],[1]!CRCmdExtU[Donnée],"",0,1)="","","X")</f>
        <v>#REF!</v>
      </c>
      <c r="M187" s="218" t="e">
        <f>IF(_xlfn.XLOOKUP(Dico2[[#This Row],[Nom du champ]],[1]!CRMad[Donnée],[1]!CRMad[Donnée],"",0,1)="","","X")</f>
        <v>#REF!</v>
      </c>
      <c r="N187" s="218" t="e">
        <f>IF(_xlfn.XLOOKUP(Dico2[[#This Row],[Nom du champ]],[1]!DeltaIPE[Donnée],[1]!DeltaIPE[Donnée],"",0,1)="","","X")</f>
        <v>#REF!</v>
      </c>
      <c r="O187" s="218" t="e">
        <f>IF(_xlfn.XLOOKUP(Dico2[[#This Row],[Nom du champ]],[1]!HistoIPE[Donnée],[1]!HistoIPE[Donnée],"",0,1)="","","X")</f>
        <v>#REF!</v>
      </c>
      <c r="P187" s="218" t="e">
        <f>IF(_xlfn.XLOOKUP(Dico2[[#This Row],[Nom du champ]],[1]!CPN[Donnée],[1]!CPN[Donnée],"",0,1)="","","X")</f>
        <v>#REF!</v>
      </c>
      <c r="Q187" s="218" t="e">
        <f>IF(_xlfn.XLOOKUP(Dico2[[#This Row],[Nom du champ]],[1]!DeltaCPN[Donnée],[1]!DeltaCPN[Donnée],"",0,1)="","","X")</f>
        <v>#REF!</v>
      </c>
      <c r="R187" s="218" t="e">
        <f>IF(_xlfn.XLOOKUP(Dico2[[#This Row],[Nom du champ]],[1]!HistoCPN[Donnée],[1]!HistoCPN[Donnée],"",0,1)="","","X")</f>
        <v>#REF!</v>
      </c>
      <c r="S187" s="218" t="e">
        <f>IF(_xlfn.XLOOKUP(Dico2[[#This Row],[Nom du champ]],[1]!CmdinfoPM[Donnée],[1]!CmdinfoPM[Donnée],"",0,1)="","","X")</f>
        <v>#REF!</v>
      </c>
      <c r="T187" s="218" t="e">
        <f>IF(_xlfn.XLOOKUP(Dico2[[#This Row],[Nom du champ]],[1]!ARCmdInfoPM[Donnée],[1]!ARCmdInfoPM[Donnée],"",0,1)="","","X")</f>
        <v>#REF!</v>
      </c>
      <c r="U187" s="218" t="e">
        <f>IF(_xlfn.XLOOKUP(Dico2[[#This Row],[Nom du champ]],[1]!ARMad[Donnée],[1]!ARMad[Donnée],"",0,1)="","","X")</f>
        <v>#REF!</v>
      </c>
      <c r="V187" s="218" t="e">
        <f>IF(_xlfn.XLOOKUP(Dico2[[#This Row],[Nom du champ]],[1]!NotifPrev[Donnée],[1]!NotifPrev[Donnée],"",0,1)="","","X")</f>
        <v>#REF!</v>
      </c>
      <c r="W187" s="218" t="e">
        <f>IF(_xlfn.XLOOKUP(Dico2[[#This Row],[Nom du champ]],[1]!CRInfoSyndic[Donnée],[1]!CRInfoSyndic[Donnée],"",0,1)="","","X")</f>
        <v>#REF!</v>
      </c>
      <c r="X187" s="218" t="e">
        <f>IF(_xlfn.XLOOKUP(Dico2[[#This Row],[Nom du champ]],[1]!Addu[Donnée],[1]!Addu[Donnée],"",0,1)="","","X")</f>
        <v>#REF!</v>
      </c>
      <c r="Y187" s="218" t="e">
        <f>IF(_xlfn.XLOOKUP(Dico2[[#This Row],[Nom du champ]],[1]!CRAddu[Donnée],[1]!CRAddu[Donnée],"",0,1)="","","X")</f>
        <v>#REF!</v>
      </c>
      <c r="Z187" s="218" t="e">
        <f>IF(_xlfn.XLOOKUP(Dico2[[#This Row],[Nom du champ]],[1]!CmdAnn[Donnée],[1]!CmdAnn[Donnée],"",0,1)="","","X")</f>
        <v>#REF!</v>
      </c>
      <c r="AA187" s="218" t="e">
        <f>IF(_xlfn.XLOOKUP(Dico2[[#This Row],[Nom du champ]],[1]!CRAnnu[Donnée],[1]!CRAnnu[Donnée],"",0,1)="","","X")</f>
        <v>#REF!</v>
      </c>
    </row>
    <row r="188" spans="1:27">
      <c r="A188" s="211" t="s">
        <v>422</v>
      </c>
      <c r="B188" s="211" t="s">
        <v>42</v>
      </c>
      <c r="D188" s="218" t="e">
        <f>IF(_xlfn.XLOOKUP(Dico2[[#This Row],[Nom du champ]],[1]!IPE[Donnée],[1]!IPE[Donnée],"",0,1)="","","X")</f>
        <v>#REF!</v>
      </c>
      <c r="E188" s="218" t="e">
        <f>IF(_xlfn.XLOOKUP(Dico2[[#This Row],[Nom du champ]],[1]!CmdPB[Donnée],[1]!CmdPB[Donnée],"",0,1)="","","X")</f>
        <v>#REF!</v>
      </c>
      <c r="F188" s="218" t="e">
        <f>IF(_xlfn.XLOOKUP(Dico2[[#This Row],[Nom du champ]],[1]!ARcmdPB[Donnée],[1]!ARcmdPB[Donnée],"",0,1)="","","X")</f>
        <v>#REF!</v>
      </c>
      <c r="G188" s="218" t="e">
        <f>IF(_xlfn.XLOOKUP(Dico2[[#This Row],[Nom du champ]],[1]!CRcmdPB[Donnée],[1]!CRcmdPB[Donnée],"",0,1)="","","X")</f>
        <v>#REF!</v>
      </c>
      <c r="H188" s="218" t="e">
        <f>IF(_xlfn.XLOOKUP(Dico2[[#This Row],[Nom du champ]],[1]!AnnulationPB[Donnée],[1]!AnnulationPB[Donnée],"",0,1)="","","X")</f>
        <v>#REF!</v>
      </c>
      <c r="I188" s="218" t="e">
        <f>IF(_xlfn.XLOOKUP(Dico2[[#This Row],[Nom du champ]],[1]!ARannulationPB[Donnée],[1]!ARannulationPB[Donnée],"",0,1)="","","X")</f>
        <v>#REF!</v>
      </c>
      <c r="J188" s="218" t="e">
        <f>IF(_xlfn.XLOOKUP(Dico2[[#This Row],[Nom du champ]],[1]!CmdExtU[Donnée],[1]!CmdExtU[Donnée],"",0,1)="","","X")</f>
        <v>#REF!</v>
      </c>
      <c r="K188" s="218" t="e">
        <f>IF(_xlfn.XLOOKUP(Dico2[[#This Row],[Nom du champ]],[1]!ARCmdExtU[Donnée],[1]!ARCmdExtU[Donnée],"",0,1)="","","X")</f>
        <v>#REF!</v>
      </c>
      <c r="L188" s="218" t="e">
        <f>IF(_xlfn.XLOOKUP(Dico2[[#This Row],[Nom du champ]],[1]!CRCmdExtU[Donnée],[1]!CRCmdExtU[Donnée],"",0,1)="","","X")</f>
        <v>#REF!</v>
      </c>
      <c r="M188" s="218" t="e">
        <f>IF(_xlfn.XLOOKUP(Dico2[[#This Row],[Nom du champ]],[1]!CRMad[Donnée],[1]!CRMad[Donnée],"",0,1)="","","X")</f>
        <v>#REF!</v>
      </c>
      <c r="N188" s="218" t="e">
        <f>IF(_xlfn.XLOOKUP(Dico2[[#This Row],[Nom du champ]],[1]!DeltaIPE[Donnée],[1]!DeltaIPE[Donnée],"",0,1)="","","X")</f>
        <v>#REF!</v>
      </c>
      <c r="O188" s="218" t="e">
        <f>IF(_xlfn.XLOOKUP(Dico2[[#This Row],[Nom du champ]],[1]!HistoIPE[Donnée],[1]!HistoIPE[Donnée],"",0,1)="","","X")</f>
        <v>#REF!</v>
      </c>
      <c r="P188" s="218" t="e">
        <f>IF(_xlfn.XLOOKUP(Dico2[[#This Row],[Nom du champ]],[1]!CPN[Donnée],[1]!CPN[Donnée],"",0,1)="","","X")</f>
        <v>#REF!</v>
      </c>
      <c r="Q188" s="218" t="e">
        <f>IF(_xlfn.XLOOKUP(Dico2[[#This Row],[Nom du champ]],[1]!DeltaCPN[Donnée],[1]!DeltaCPN[Donnée],"",0,1)="","","X")</f>
        <v>#REF!</v>
      </c>
      <c r="R188" s="218" t="e">
        <f>IF(_xlfn.XLOOKUP(Dico2[[#This Row],[Nom du champ]],[1]!HistoCPN[Donnée],[1]!HistoCPN[Donnée],"",0,1)="","","X")</f>
        <v>#REF!</v>
      </c>
      <c r="S188" s="218" t="e">
        <f>IF(_xlfn.XLOOKUP(Dico2[[#This Row],[Nom du champ]],[1]!CmdinfoPM[Donnée],[1]!CmdinfoPM[Donnée],"",0,1)="","","X")</f>
        <v>#REF!</v>
      </c>
      <c r="T188" s="218" t="e">
        <f>IF(_xlfn.XLOOKUP(Dico2[[#This Row],[Nom du champ]],[1]!ARCmdInfoPM[Donnée],[1]!ARCmdInfoPM[Donnée],"",0,1)="","","X")</f>
        <v>#REF!</v>
      </c>
      <c r="U188" s="218" t="e">
        <f>IF(_xlfn.XLOOKUP(Dico2[[#This Row],[Nom du champ]],[1]!ARMad[Donnée],[1]!ARMad[Donnée],"",0,1)="","","X")</f>
        <v>#REF!</v>
      </c>
      <c r="V188" s="218" t="e">
        <f>IF(_xlfn.XLOOKUP(Dico2[[#This Row],[Nom du champ]],[1]!NotifPrev[Donnée],[1]!NotifPrev[Donnée],"",0,1)="","","X")</f>
        <v>#REF!</v>
      </c>
      <c r="W188" s="218" t="e">
        <f>IF(_xlfn.XLOOKUP(Dico2[[#This Row],[Nom du champ]],[1]!CRInfoSyndic[Donnée],[1]!CRInfoSyndic[Donnée],"",0,1)="","","X")</f>
        <v>#REF!</v>
      </c>
      <c r="X188" s="218" t="e">
        <f>IF(_xlfn.XLOOKUP(Dico2[[#This Row],[Nom du champ]],[1]!Addu[Donnée],[1]!Addu[Donnée],"",0,1)="","","X")</f>
        <v>#REF!</v>
      </c>
      <c r="Y188" s="218" t="e">
        <f>IF(_xlfn.XLOOKUP(Dico2[[#This Row],[Nom du champ]],[1]!CRAddu[Donnée],[1]!CRAddu[Donnée],"",0,1)="","","X")</f>
        <v>#REF!</v>
      </c>
      <c r="Z188" s="218" t="e">
        <f>IF(_xlfn.XLOOKUP(Dico2[[#This Row],[Nom du champ]],[1]!CmdAnn[Donnée],[1]!CmdAnn[Donnée],"",0,1)="","","X")</f>
        <v>#REF!</v>
      </c>
      <c r="AA188" s="218" t="e">
        <f>IF(_xlfn.XLOOKUP(Dico2[[#This Row],[Nom du champ]],[1]!CRAnnu[Donnée],[1]!CRAnnu[Donnée],"",0,1)="","","X")</f>
        <v>#REF!</v>
      </c>
    </row>
    <row r="189" spans="1:27">
      <c r="A189" s="221" t="s">
        <v>177</v>
      </c>
      <c r="B189" s="221" t="s">
        <v>67</v>
      </c>
      <c r="D189" s="218" t="e">
        <f>IF(_xlfn.XLOOKUP(Dico2[[#This Row],[Nom du champ]],[1]!IPE[Donnée],[1]!IPE[Donnée],"",0,1)="","","X")</f>
        <v>#REF!</v>
      </c>
      <c r="E189" s="218" t="e">
        <f>IF(_xlfn.XLOOKUP(Dico2[[#This Row],[Nom du champ]],[1]!CmdPB[Donnée],[1]!CmdPB[Donnée],"",0,1)="","","X")</f>
        <v>#REF!</v>
      </c>
      <c r="F189" s="218" t="e">
        <f>IF(_xlfn.XLOOKUP(Dico2[[#This Row],[Nom du champ]],[1]!ARcmdPB[Donnée],[1]!ARcmdPB[Donnée],"",0,1)="","","X")</f>
        <v>#REF!</v>
      </c>
      <c r="G189" s="218" t="e">
        <f>IF(_xlfn.XLOOKUP(Dico2[[#This Row],[Nom du champ]],[1]!CRcmdPB[Donnée],[1]!CRcmdPB[Donnée],"",0,1)="","","X")</f>
        <v>#REF!</v>
      </c>
      <c r="H189" s="218" t="e">
        <f>IF(_xlfn.XLOOKUP(Dico2[[#This Row],[Nom du champ]],[1]!AnnulationPB[Donnée],[1]!AnnulationPB[Donnée],"",0,1)="","","X")</f>
        <v>#REF!</v>
      </c>
      <c r="I189" s="218" t="e">
        <f>IF(_xlfn.XLOOKUP(Dico2[[#This Row],[Nom du champ]],[1]!ARannulationPB[Donnée],[1]!ARannulationPB[Donnée],"",0,1)="","","X")</f>
        <v>#REF!</v>
      </c>
      <c r="J189" s="218" t="e">
        <f>IF(_xlfn.XLOOKUP(Dico2[[#This Row],[Nom du champ]],[1]!CmdExtU[Donnée],[1]!CmdExtU[Donnée],"",0,1)="","","X")</f>
        <v>#REF!</v>
      </c>
      <c r="K189" s="218" t="e">
        <f>IF(_xlfn.XLOOKUP(Dico2[[#This Row],[Nom du champ]],[1]!ARCmdExtU[Donnée],[1]!ARCmdExtU[Donnée],"",0,1)="","","X")</f>
        <v>#REF!</v>
      </c>
      <c r="L189" s="218" t="e">
        <f>IF(_xlfn.XLOOKUP(Dico2[[#This Row],[Nom du champ]],[1]!CRCmdExtU[Donnée],[1]!CRCmdExtU[Donnée],"",0,1)="","","X")</f>
        <v>#REF!</v>
      </c>
      <c r="M189" s="218" t="e">
        <f>IF(_xlfn.XLOOKUP(Dico2[[#This Row],[Nom du champ]],[1]!CRMad[Donnée],[1]!CRMad[Donnée],"",0,1)="","","X")</f>
        <v>#REF!</v>
      </c>
      <c r="N189" s="218" t="e">
        <f>IF(_xlfn.XLOOKUP(Dico2[[#This Row],[Nom du champ]],[1]!DeltaIPE[Donnée],[1]!DeltaIPE[Donnée],"",0,1)="","","X")</f>
        <v>#REF!</v>
      </c>
      <c r="O189" s="218" t="e">
        <f>IF(_xlfn.XLOOKUP(Dico2[[#This Row],[Nom du champ]],[1]!HistoIPE[Donnée],[1]!HistoIPE[Donnée],"",0,1)="","","X")</f>
        <v>#REF!</v>
      </c>
      <c r="P189" s="218" t="e">
        <f>IF(_xlfn.XLOOKUP(Dico2[[#This Row],[Nom du champ]],[1]!CPN[Donnée],[1]!CPN[Donnée],"",0,1)="","","X")</f>
        <v>#REF!</v>
      </c>
      <c r="Q189" s="218" t="e">
        <f>IF(_xlfn.XLOOKUP(Dico2[[#This Row],[Nom du champ]],[1]!DeltaCPN[Donnée],[1]!DeltaCPN[Donnée],"",0,1)="","","X")</f>
        <v>#REF!</v>
      </c>
      <c r="R189" s="218" t="e">
        <f>IF(_xlfn.XLOOKUP(Dico2[[#This Row],[Nom du champ]],[1]!HistoCPN[Donnée],[1]!HistoCPN[Donnée],"",0,1)="","","X")</f>
        <v>#REF!</v>
      </c>
      <c r="S189" s="218" t="e">
        <f>IF(_xlfn.XLOOKUP(Dico2[[#This Row],[Nom du champ]],[1]!CmdinfoPM[Donnée],[1]!CmdinfoPM[Donnée],"",0,1)="","","X")</f>
        <v>#REF!</v>
      </c>
      <c r="T189" s="218" t="e">
        <f>IF(_xlfn.XLOOKUP(Dico2[[#This Row],[Nom du champ]],[1]!ARCmdInfoPM[Donnée],[1]!ARCmdInfoPM[Donnée],"",0,1)="","","X")</f>
        <v>#REF!</v>
      </c>
      <c r="U189" s="218" t="e">
        <f>IF(_xlfn.XLOOKUP(Dico2[[#This Row],[Nom du champ]],[1]!ARMad[Donnée],[1]!ARMad[Donnée],"",0,1)="","","X")</f>
        <v>#REF!</v>
      </c>
      <c r="V189" s="218" t="e">
        <f>IF(_xlfn.XLOOKUP(Dico2[[#This Row],[Nom du champ]],[1]!NotifPrev[Donnée],[1]!NotifPrev[Donnée],"",0,1)="","","X")</f>
        <v>#REF!</v>
      </c>
      <c r="W189" s="218" t="e">
        <f>IF(_xlfn.XLOOKUP(Dico2[[#This Row],[Nom du champ]],[1]!CRInfoSyndic[Donnée],[1]!CRInfoSyndic[Donnée],"",0,1)="","","X")</f>
        <v>#REF!</v>
      </c>
      <c r="X189" s="218" t="e">
        <f>IF(_xlfn.XLOOKUP(Dico2[[#This Row],[Nom du champ]],[1]!Addu[Donnée],[1]!Addu[Donnée],"",0,1)="","","X")</f>
        <v>#REF!</v>
      </c>
      <c r="Y189" s="218" t="e">
        <f>IF(_xlfn.XLOOKUP(Dico2[[#This Row],[Nom du champ]],[1]!CRAddu[Donnée],[1]!CRAddu[Donnée],"",0,1)="","","X")</f>
        <v>#REF!</v>
      </c>
      <c r="Z189" s="218" t="e">
        <f>IF(_xlfn.XLOOKUP(Dico2[[#This Row],[Nom du champ]],[1]!CmdAnn[Donnée],[1]!CmdAnn[Donnée],"",0,1)="","","X")</f>
        <v>#REF!</v>
      </c>
      <c r="AA189" s="218" t="e">
        <f>IF(_xlfn.XLOOKUP(Dico2[[#This Row],[Nom du champ]],[1]!CRAnnu[Donnée],[1]!CRAnnu[Donnée],"",0,1)="","","X")</f>
        <v>#REF!</v>
      </c>
    </row>
    <row r="190" spans="1:27">
      <c r="A190" s="210" t="s">
        <v>31</v>
      </c>
      <c r="B190" s="211" t="s">
        <v>42</v>
      </c>
      <c r="D190" s="218" t="e">
        <f>IF(_xlfn.XLOOKUP(Dico2[[#This Row],[Nom du champ]],[1]!IPE[Donnée],[1]!IPE[Donnée],"",0,1)="","","X")</f>
        <v>#REF!</v>
      </c>
      <c r="E190" s="218" t="e">
        <f>IF(_xlfn.XLOOKUP(Dico2[[#This Row],[Nom du champ]],[1]!CmdPB[Donnée],[1]!CmdPB[Donnée],"",0,1)="","","X")</f>
        <v>#REF!</v>
      </c>
      <c r="F190" s="218" t="e">
        <f>IF(_xlfn.XLOOKUP(Dico2[[#This Row],[Nom du champ]],[1]!ARcmdPB[Donnée],[1]!ARcmdPB[Donnée],"",0,1)="","","X")</f>
        <v>#REF!</v>
      </c>
      <c r="G190" s="218" t="e">
        <f>IF(_xlfn.XLOOKUP(Dico2[[#This Row],[Nom du champ]],[1]!CRcmdPB[Donnée],[1]!CRcmdPB[Donnée],"",0,1)="","","X")</f>
        <v>#REF!</v>
      </c>
      <c r="H190" s="218" t="e">
        <f>IF(_xlfn.XLOOKUP(Dico2[[#This Row],[Nom du champ]],[1]!AnnulationPB[Donnée],[1]!AnnulationPB[Donnée],"",0,1)="","","X")</f>
        <v>#REF!</v>
      </c>
      <c r="I190" s="218" t="e">
        <f>IF(_xlfn.XLOOKUP(Dico2[[#This Row],[Nom du champ]],[1]!ARannulationPB[Donnée],[1]!ARannulationPB[Donnée],"",0,1)="","","X")</f>
        <v>#REF!</v>
      </c>
      <c r="J190" s="218" t="e">
        <f>IF(_xlfn.XLOOKUP(Dico2[[#This Row],[Nom du champ]],[1]!CmdExtU[Donnée],[1]!CmdExtU[Donnée],"",0,1)="","","X")</f>
        <v>#REF!</v>
      </c>
      <c r="K190" s="218" t="e">
        <f>IF(_xlfn.XLOOKUP(Dico2[[#This Row],[Nom du champ]],[1]!ARCmdExtU[Donnée],[1]!ARCmdExtU[Donnée],"",0,1)="","","X")</f>
        <v>#REF!</v>
      </c>
      <c r="L190" s="218" t="e">
        <f>IF(_xlfn.XLOOKUP(Dico2[[#This Row],[Nom du champ]],[1]!CRCmdExtU[Donnée],[1]!CRCmdExtU[Donnée],"",0,1)="","","X")</f>
        <v>#REF!</v>
      </c>
      <c r="M190" s="218" t="e">
        <f>IF(_xlfn.XLOOKUP(Dico2[[#This Row],[Nom du champ]],[1]!CRMad[Donnée],[1]!CRMad[Donnée],"",0,1)="","","X")</f>
        <v>#REF!</v>
      </c>
      <c r="N190" s="218" t="e">
        <f>IF(_xlfn.XLOOKUP(Dico2[[#This Row],[Nom du champ]],[1]!DeltaIPE[Donnée],[1]!DeltaIPE[Donnée],"",0,1)="","","X")</f>
        <v>#REF!</v>
      </c>
      <c r="O190" s="218" t="e">
        <f>IF(_xlfn.XLOOKUP(Dico2[[#This Row],[Nom du champ]],[1]!HistoIPE[Donnée],[1]!HistoIPE[Donnée],"",0,1)="","","X")</f>
        <v>#REF!</v>
      </c>
      <c r="P190" s="218" t="e">
        <f>IF(_xlfn.XLOOKUP(Dico2[[#This Row],[Nom du champ]],[1]!CPN[Donnée],[1]!CPN[Donnée],"",0,1)="","","X")</f>
        <v>#REF!</v>
      </c>
      <c r="Q190" s="218" t="e">
        <f>IF(_xlfn.XLOOKUP(Dico2[[#This Row],[Nom du champ]],[1]!DeltaCPN[Donnée],[1]!DeltaCPN[Donnée],"",0,1)="","","X")</f>
        <v>#REF!</v>
      </c>
      <c r="R190" s="218" t="e">
        <f>IF(_xlfn.XLOOKUP(Dico2[[#This Row],[Nom du champ]],[1]!HistoCPN[Donnée],[1]!HistoCPN[Donnée],"",0,1)="","","X")</f>
        <v>#REF!</v>
      </c>
      <c r="S190" s="218" t="e">
        <f>IF(_xlfn.XLOOKUP(Dico2[[#This Row],[Nom du champ]],[1]!CmdinfoPM[Donnée],[1]!CmdinfoPM[Donnée],"",0,1)="","","X")</f>
        <v>#REF!</v>
      </c>
      <c r="T190" s="218" t="e">
        <f>IF(_xlfn.XLOOKUP(Dico2[[#This Row],[Nom du champ]],[1]!ARCmdInfoPM[Donnée],[1]!ARCmdInfoPM[Donnée],"",0,1)="","","X")</f>
        <v>#REF!</v>
      </c>
      <c r="U190" s="218" t="e">
        <f>IF(_xlfn.XLOOKUP(Dico2[[#This Row],[Nom du champ]],[1]!ARMad[Donnée],[1]!ARMad[Donnée],"",0,1)="","","X")</f>
        <v>#REF!</v>
      </c>
      <c r="V190" s="218" t="e">
        <f>IF(_xlfn.XLOOKUP(Dico2[[#This Row],[Nom du champ]],[1]!NotifPrev[Donnée],[1]!NotifPrev[Donnée],"",0,1)="","","X")</f>
        <v>#REF!</v>
      </c>
      <c r="W190" s="218" t="e">
        <f>IF(_xlfn.XLOOKUP(Dico2[[#This Row],[Nom du champ]],[1]!CRInfoSyndic[Donnée],[1]!CRInfoSyndic[Donnée],"",0,1)="","","X")</f>
        <v>#REF!</v>
      </c>
      <c r="X190" s="218" t="e">
        <f>IF(_xlfn.XLOOKUP(Dico2[[#This Row],[Nom du champ]],[1]!Addu[Donnée],[1]!Addu[Donnée],"",0,1)="","","X")</f>
        <v>#REF!</v>
      </c>
      <c r="Y190" s="218" t="e">
        <f>IF(_xlfn.XLOOKUP(Dico2[[#This Row],[Nom du champ]],[1]!CRAddu[Donnée],[1]!CRAddu[Donnée],"",0,1)="","","X")</f>
        <v>#REF!</v>
      </c>
      <c r="Z190" s="218" t="e">
        <f>IF(_xlfn.XLOOKUP(Dico2[[#This Row],[Nom du champ]],[1]!CmdAnn[Donnée],[1]!CmdAnn[Donnée],"",0,1)="","","X")</f>
        <v>#REF!</v>
      </c>
      <c r="AA190" s="218" t="e">
        <f>IF(_xlfn.XLOOKUP(Dico2[[#This Row],[Nom du champ]],[1]!CRAnnu[Donnée],[1]!CRAnnu[Donnée],"",0,1)="","","X")</f>
        <v>#REF!</v>
      </c>
    </row>
    <row r="191" spans="1:27">
      <c r="A191" s="211" t="s">
        <v>425</v>
      </c>
      <c r="B191" s="211" t="s">
        <v>67</v>
      </c>
      <c r="D191" s="218" t="e">
        <f>IF(_xlfn.XLOOKUP(Dico2[[#This Row],[Nom du champ]],[1]!IPE[Donnée],[1]!IPE[Donnée],"",0,1)="","","X")</f>
        <v>#REF!</v>
      </c>
      <c r="E191" s="218" t="e">
        <f>IF(_xlfn.XLOOKUP(Dico2[[#This Row],[Nom du champ]],[1]!CmdPB[Donnée],[1]!CmdPB[Donnée],"",0,1)="","","X")</f>
        <v>#REF!</v>
      </c>
      <c r="F191" s="218" t="e">
        <f>IF(_xlfn.XLOOKUP(Dico2[[#This Row],[Nom du champ]],[1]!ARcmdPB[Donnée],[1]!ARcmdPB[Donnée],"",0,1)="","","X")</f>
        <v>#REF!</v>
      </c>
      <c r="G191" s="218" t="e">
        <f>IF(_xlfn.XLOOKUP(Dico2[[#This Row],[Nom du champ]],[1]!CRcmdPB[Donnée],[1]!CRcmdPB[Donnée],"",0,1)="","","X")</f>
        <v>#REF!</v>
      </c>
      <c r="H191" s="218" t="e">
        <f>IF(_xlfn.XLOOKUP(Dico2[[#This Row],[Nom du champ]],[1]!AnnulationPB[Donnée],[1]!AnnulationPB[Donnée],"",0,1)="","","X")</f>
        <v>#REF!</v>
      </c>
      <c r="I191" s="218" t="e">
        <f>IF(_xlfn.XLOOKUP(Dico2[[#This Row],[Nom du champ]],[1]!ARannulationPB[Donnée],[1]!ARannulationPB[Donnée],"",0,1)="","","X")</f>
        <v>#REF!</v>
      </c>
      <c r="J191" s="218" t="e">
        <f>IF(_xlfn.XLOOKUP(Dico2[[#This Row],[Nom du champ]],[1]!CmdExtU[Donnée],[1]!CmdExtU[Donnée],"",0,1)="","","X")</f>
        <v>#REF!</v>
      </c>
      <c r="K191" s="218" t="e">
        <f>IF(_xlfn.XLOOKUP(Dico2[[#This Row],[Nom du champ]],[1]!ARCmdExtU[Donnée],[1]!ARCmdExtU[Donnée],"",0,1)="","","X")</f>
        <v>#REF!</v>
      </c>
      <c r="L191" s="218" t="e">
        <f>IF(_xlfn.XLOOKUP(Dico2[[#This Row],[Nom du champ]],[1]!CRCmdExtU[Donnée],[1]!CRCmdExtU[Donnée],"",0,1)="","","X")</f>
        <v>#REF!</v>
      </c>
      <c r="M191" s="218" t="e">
        <f>IF(_xlfn.XLOOKUP(Dico2[[#This Row],[Nom du champ]],[1]!CRMad[Donnée],[1]!CRMad[Donnée],"",0,1)="","","X")</f>
        <v>#REF!</v>
      </c>
      <c r="N191" s="218" t="e">
        <f>IF(_xlfn.XLOOKUP(Dico2[[#This Row],[Nom du champ]],[1]!DeltaIPE[Donnée],[1]!DeltaIPE[Donnée],"",0,1)="","","X")</f>
        <v>#REF!</v>
      </c>
      <c r="O191" s="218" t="e">
        <f>IF(_xlfn.XLOOKUP(Dico2[[#This Row],[Nom du champ]],[1]!HistoIPE[Donnée],[1]!HistoIPE[Donnée],"",0,1)="","","X")</f>
        <v>#REF!</v>
      </c>
      <c r="P191" s="218" t="e">
        <f>IF(_xlfn.XLOOKUP(Dico2[[#This Row],[Nom du champ]],[1]!CPN[Donnée],[1]!CPN[Donnée],"",0,1)="","","X")</f>
        <v>#REF!</v>
      </c>
      <c r="Q191" s="218" t="e">
        <f>IF(_xlfn.XLOOKUP(Dico2[[#This Row],[Nom du champ]],[1]!DeltaCPN[Donnée],[1]!DeltaCPN[Donnée],"",0,1)="","","X")</f>
        <v>#REF!</v>
      </c>
      <c r="R191" s="218" t="e">
        <f>IF(_xlfn.XLOOKUP(Dico2[[#This Row],[Nom du champ]],[1]!HistoCPN[Donnée],[1]!HistoCPN[Donnée],"",0,1)="","","X")</f>
        <v>#REF!</v>
      </c>
      <c r="S191" s="218" t="e">
        <f>IF(_xlfn.XLOOKUP(Dico2[[#This Row],[Nom du champ]],[1]!CmdinfoPM[Donnée],[1]!CmdinfoPM[Donnée],"",0,1)="","","X")</f>
        <v>#REF!</v>
      </c>
      <c r="T191" s="218" t="e">
        <f>IF(_xlfn.XLOOKUP(Dico2[[#This Row],[Nom du champ]],[1]!ARCmdInfoPM[Donnée],[1]!ARCmdInfoPM[Donnée],"",0,1)="","","X")</f>
        <v>#REF!</v>
      </c>
      <c r="U191" s="218" t="e">
        <f>IF(_xlfn.XLOOKUP(Dico2[[#This Row],[Nom du champ]],[1]!ARMad[Donnée],[1]!ARMad[Donnée],"",0,1)="","","X")</f>
        <v>#REF!</v>
      </c>
      <c r="V191" s="218" t="e">
        <f>IF(_xlfn.XLOOKUP(Dico2[[#This Row],[Nom du champ]],[1]!NotifPrev[Donnée],[1]!NotifPrev[Donnée],"",0,1)="","","X")</f>
        <v>#REF!</v>
      </c>
      <c r="W191" s="218" t="e">
        <f>IF(_xlfn.XLOOKUP(Dico2[[#This Row],[Nom du champ]],[1]!CRInfoSyndic[Donnée],[1]!CRInfoSyndic[Donnée],"",0,1)="","","X")</f>
        <v>#REF!</v>
      </c>
      <c r="X191" s="218" t="e">
        <f>IF(_xlfn.XLOOKUP(Dico2[[#This Row],[Nom du champ]],[1]!Addu[Donnée],[1]!Addu[Donnée],"",0,1)="","","X")</f>
        <v>#REF!</v>
      </c>
      <c r="Y191" s="218" t="e">
        <f>IF(_xlfn.XLOOKUP(Dico2[[#This Row],[Nom du champ]],[1]!CRAddu[Donnée],[1]!CRAddu[Donnée],"",0,1)="","","X")</f>
        <v>#REF!</v>
      </c>
      <c r="Z191" s="218" t="e">
        <f>IF(_xlfn.XLOOKUP(Dico2[[#This Row],[Nom du champ]],[1]!CmdAnn[Donnée],[1]!CmdAnn[Donnée],"",0,1)="","","X")</f>
        <v>#REF!</v>
      </c>
      <c r="AA191" s="218" t="e">
        <f>IF(_xlfn.XLOOKUP(Dico2[[#This Row],[Nom du champ]],[1]!CRAnnu[Donnée],[1]!CRAnnu[Donnée],"",0,1)="","","X")</f>
        <v>#REF!</v>
      </c>
    </row>
    <row r="192" spans="1:27">
      <c r="A192" s="220" t="s">
        <v>249</v>
      </c>
      <c r="B192" s="211" t="s">
        <v>42</v>
      </c>
      <c r="D192" s="218" t="e">
        <f>IF(_xlfn.XLOOKUP(Dico2[[#This Row],[Nom du champ]],[1]!IPE[Donnée],[1]!IPE[Donnée],"",0,1)="","","X")</f>
        <v>#REF!</v>
      </c>
      <c r="E192" s="218" t="e">
        <f>IF(_xlfn.XLOOKUP(Dico2[[#This Row],[Nom du champ]],[1]!CmdPB[Donnée],[1]!CmdPB[Donnée],"",0,1)="","","X")</f>
        <v>#REF!</v>
      </c>
      <c r="F192" s="218" t="e">
        <f>IF(_xlfn.XLOOKUP(Dico2[[#This Row],[Nom du champ]],[1]!ARcmdPB[Donnée],[1]!ARcmdPB[Donnée],"",0,1)="","","X")</f>
        <v>#REF!</v>
      </c>
      <c r="G192" s="218" t="e">
        <f>IF(_xlfn.XLOOKUP(Dico2[[#This Row],[Nom du champ]],[1]!CRcmdPB[Donnée],[1]!CRcmdPB[Donnée],"",0,1)="","","X")</f>
        <v>#REF!</v>
      </c>
      <c r="H192" s="218" t="e">
        <f>IF(_xlfn.XLOOKUP(Dico2[[#This Row],[Nom du champ]],[1]!AnnulationPB[Donnée],[1]!AnnulationPB[Donnée],"",0,1)="","","X")</f>
        <v>#REF!</v>
      </c>
      <c r="I192" s="218" t="e">
        <f>IF(_xlfn.XLOOKUP(Dico2[[#This Row],[Nom du champ]],[1]!ARannulationPB[Donnée],[1]!ARannulationPB[Donnée],"",0,1)="","","X")</f>
        <v>#REF!</v>
      </c>
      <c r="J192" s="218" t="e">
        <f>IF(_xlfn.XLOOKUP(Dico2[[#This Row],[Nom du champ]],[1]!CmdExtU[Donnée],[1]!CmdExtU[Donnée],"",0,1)="","","X")</f>
        <v>#REF!</v>
      </c>
      <c r="K192" s="218" t="e">
        <f>IF(_xlfn.XLOOKUP(Dico2[[#This Row],[Nom du champ]],[1]!ARCmdExtU[Donnée],[1]!ARCmdExtU[Donnée],"",0,1)="","","X")</f>
        <v>#REF!</v>
      </c>
      <c r="L192" s="218" t="e">
        <f>IF(_xlfn.XLOOKUP(Dico2[[#This Row],[Nom du champ]],[1]!CRCmdExtU[Donnée],[1]!CRCmdExtU[Donnée],"",0,1)="","","X")</f>
        <v>#REF!</v>
      </c>
      <c r="M192" s="218" t="e">
        <f>IF(_xlfn.XLOOKUP(Dico2[[#This Row],[Nom du champ]],[1]!CRMad[Donnée],[1]!CRMad[Donnée],"",0,1)="","","X")</f>
        <v>#REF!</v>
      </c>
      <c r="N192" s="218" t="e">
        <f>IF(_xlfn.XLOOKUP(Dico2[[#This Row],[Nom du champ]],[1]!DeltaIPE[Donnée],[1]!DeltaIPE[Donnée],"",0,1)="","","X")</f>
        <v>#REF!</v>
      </c>
      <c r="O192" s="218" t="e">
        <f>IF(_xlfn.XLOOKUP(Dico2[[#This Row],[Nom du champ]],[1]!HistoIPE[Donnée],[1]!HistoIPE[Donnée],"",0,1)="","","X")</f>
        <v>#REF!</v>
      </c>
      <c r="P192" s="218" t="e">
        <f>IF(_xlfn.XLOOKUP(Dico2[[#This Row],[Nom du champ]],[1]!CPN[Donnée],[1]!CPN[Donnée],"",0,1)="","","X")</f>
        <v>#REF!</v>
      </c>
      <c r="Q192" s="218" t="e">
        <f>IF(_xlfn.XLOOKUP(Dico2[[#This Row],[Nom du champ]],[1]!DeltaCPN[Donnée],[1]!DeltaCPN[Donnée],"",0,1)="","","X")</f>
        <v>#REF!</v>
      </c>
      <c r="R192" s="218" t="e">
        <f>IF(_xlfn.XLOOKUP(Dico2[[#This Row],[Nom du champ]],[1]!HistoCPN[Donnée],[1]!HistoCPN[Donnée],"",0,1)="","","X")</f>
        <v>#REF!</v>
      </c>
      <c r="S192" s="218" t="e">
        <f>IF(_xlfn.XLOOKUP(Dico2[[#This Row],[Nom du champ]],[1]!CmdinfoPM[Donnée],[1]!CmdinfoPM[Donnée],"",0,1)="","","X")</f>
        <v>#REF!</v>
      </c>
      <c r="T192" s="218" t="e">
        <f>IF(_xlfn.XLOOKUP(Dico2[[#This Row],[Nom du champ]],[1]!ARCmdInfoPM[Donnée],[1]!ARCmdInfoPM[Donnée],"",0,1)="","","X")</f>
        <v>#REF!</v>
      </c>
      <c r="U192" s="218" t="e">
        <f>IF(_xlfn.XLOOKUP(Dico2[[#This Row],[Nom du champ]],[1]!ARMad[Donnée],[1]!ARMad[Donnée],"",0,1)="","","X")</f>
        <v>#REF!</v>
      </c>
      <c r="V192" s="218" t="e">
        <f>IF(_xlfn.XLOOKUP(Dico2[[#This Row],[Nom du champ]],[1]!NotifPrev[Donnée],[1]!NotifPrev[Donnée],"",0,1)="","","X")</f>
        <v>#REF!</v>
      </c>
      <c r="W192" s="218" t="e">
        <f>IF(_xlfn.XLOOKUP(Dico2[[#This Row],[Nom du champ]],[1]!CRInfoSyndic[Donnée],[1]!CRInfoSyndic[Donnée],"",0,1)="","","X")</f>
        <v>#REF!</v>
      </c>
      <c r="X192" s="218" t="e">
        <f>IF(_xlfn.XLOOKUP(Dico2[[#This Row],[Nom du champ]],[1]!Addu[Donnée],[1]!Addu[Donnée],"",0,1)="","","X")</f>
        <v>#REF!</v>
      </c>
      <c r="Y192" s="218" t="e">
        <f>IF(_xlfn.XLOOKUP(Dico2[[#This Row],[Nom du champ]],[1]!CRAddu[Donnée],[1]!CRAddu[Donnée],"",0,1)="","","X")</f>
        <v>#REF!</v>
      </c>
      <c r="Z192" s="218" t="e">
        <f>IF(_xlfn.XLOOKUP(Dico2[[#This Row],[Nom du champ]],[1]!CmdAnn[Donnée],[1]!CmdAnn[Donnée],"",0,1)="","","X")</f>
        <v>#REF!</v>
      </c>
      <c r="AA192" s="218" t="e">
        <f>IF(_xlfn.XLOOKUP(Dico2[[#This Row],[Nom du champ]],[1]!CRAnnu[Donnée],[1]!CRAnnu[Donnée],"",0,1)="","","X")</f>
        <v>#REF!</v>
      </c>
    </row>
    <row r="193" spans="1:27">
      <c r="A193" s="211" t="s">
        <v>190</v>
      </c>
      <c r="B193" s="210"/>
      <c r="D193" s="218" t="e">
        <f>IF(_xlfn.XLOOKUP(Dico2[[#This Row],[Nom du champ]],[1]!IPE[Donnée],[1]!IPE[Donnée],"",0,1)="","","X")</f>
        <v>#REF!</v>
      </c>
      <c r="E193" s="218" t="e">
        <f>IF(_xlfn.XLOOKUP(Dico2[[#This Row],[Nom du champ]],[1]!CmdPB[Donnée],[1]!CmdPB[Donnée],"",0,1)="","","X")</f>
        <v>#REF!</v>
      </c>
      <c r="F193" s="218" t="e">
        <f>IF(_xlfn.XLOOKUP(Dico2[[#This Row],[Nom du champ]],[1]!ARcmdPB[Donnée],[1]!ARcmdPB[Donnée],"",0,1)="","","X")</f>
        <v>#REF!</v>
      </c>
      <c r="G193" s="218" t="e">
        <f>IF(_xlfn.XLOOKUP(Dico2[[#This Row],[Nom du champ]],[1]!CRcmdPB[Donnée],[1]!CRcmdPB[Donnée],"",0,1)="","","X")</f>
        <v>#REF!</v>
      </c>
      <c r="H193" s="218" t="e">
        <f>IF(_xlfn.XLOOKUP(Dico2[[#This Row],[Nom du champ]],[1]!AnnulationPB[Donnée],[1]!AnnulationPB[Donnée],"",0,1)="","","X")</f>
        <v>#REF!</v>
      </c>
      <c r="I193" s="218" t="e">
        <f>IF(_xlfn.XLOOKUP(Dico2[[#This Row],[Nom du champ]],[1]!ARannulationPB[Donnée],[1]!ARannulationPB[Donnée],"",0,1)="","","X")</f>
        <v>#REF!</v>
      </c>
      <c r="J193" s="218" t="e">
        <f>IF(_xlfn.XLOOKUP(Dico2[[#This Row],[Nom du champ]],[1]!CmdExtU[Donnée],[1]!CmdExtU[Donnée],"",0,1)="","","X")</f>
        <v>#REF!</v>
      </c>
      <c r="K193" s="218" t="e">
        <f>IF(_xlfn.XLOOKUP(Dico2[[#This Row],[Nom du champ]],[1]!ARCmdExtU[Donnée],[1]!ARCmdExtU[Donnée],"",0,1)="","","X")</f>
        <v>#REF!</v>
      </c>
      <c r="L193" s="218" t="e">
        <f>IF(_xlfn.XLOOKUP(Dico2[[#This Row],[Nom du champ]],[1]!CRCmdExtU[Donnée],[1]!CRCmdExtU[Donnée],"",0,1)="","","X")</f>
        <v>#REF!</v>
      </c>
      <c r="M193" s="218" t="e">
        <f>IF(_xlfn.XLOOKUP(Dico2[[#This Row],[Nom du champ]],[1]!CRMad[Donnée],[1]!CRMad[Donnée],"",0,1)="","","X")</f>
        <v>#REF!</v>
      </c>
      <c r="N193" s="218" t="e">
        <f>IF(_xlfn.XLOOKUP(Dico2[[#This Row],[Nom du champ]],[1]!DeltaIPE[Donnée],[1]!DeltaIPE[Donnée],"",0,1)="","","X")</f>
        <v>#REF!</v>
      </c>
      <c r="O193" s="218" t="e">
        <f>IF(_xlfn.XLOOKUP(Dico2[[#This Row],[Nom du champ]],[1]!HistoIPE[Donnée],[1]!HistoIPE[Donnée],"",0,1)="","","X")</f>
        <v>#REF!</v>
      </c>
      <c r="P193" s="218" t="e">
        <f>IF(_xlfn.XLOOKUP(Dico2[[#This Row],[Nom du champ]],[1]!CPN[Donnée],[1]!CPN[Donnée],"",0,1)="","","X")</f>
        <v>#REF!</v>
      </c>
      <c r="Q193" s="218" t="e">
        <f>IF(_xlfn.XLOOKUP(Dico2[[#This Row],[Nom du champ]],[1]!DeltaCPN[Donnée],[1]!DeltaCPN[Donnée],"",0,1)="","","X")</f>
        <v>#REF!</v>
      </c>
      <c r="R193" s="218" t="e">
        <f>IF(_xlfn.XLOOKUP(Dico2[[#This Row],[Nom du champ]],[1]!HistoCPN[Donnée],[1]!HistoCPN[Donnée],"",0,1)="","","X")</f>
        <v>#REF!</v>
      </c>
      <c r="S193" s="218" t="e">
        <f>IF(_xlfn.XLOOKUP(Dico2[[#This Row],[Nom du champ]],[1]!CmdinfoPM[Donnée],[1]!CmdinfoPM[Donnée],"",0,1)="","","X")</f>
        <v>#REF!</v>
      </c>
      <c r="T193" s="218" t="e">
        <f>IF(_xlfn.XLOOKUP(Dico2[[#This Row],[Nom du champ]],[1]!ARCmdInfoPM[Donnée],[1]!ARCmdInfoPM[Donnée],"",0,1)="","","X")</f>
        <v>#REF!</v>
      </c>
      <c r="U193" s="218" t="e">
        <f>IF(_xlfn.XLOOKUP(Dico2[[#This Row],[Nom du champ]],[1]!ARMad[Donnée],[1]!ARMad[Donnée],"",0,1)="","","X")</f>
        <v>#REF!</v>
      </c>
      <c r="V193" s="218" t="e">
        <f>IF(_xlfn.XLOOKUP(Dico2[[#This Row],[Nom du champ]],[1]!NotifPrev[Donnée],[1]!NotifPrev[Donnée],"",0,1)="","","X")</f>
        <v>#REF!</v>
      </c>
      <c r="W193" s="218" t="e">
        <f>IF(_xlfn.XLOOKUP(Dico2[[#This Row],[Nom du champ]],[1]!CRInfoSyndic[Donnée],[1]!CRInfoSyndic[Donnée],"",0,1)="","","X")</f>
        <v>#REF!</v>
      </c>
      <c r="X193" s="218" t="e">
        <f>IF(_xlfn.XLOOKUP(Dico2[[#This Row],[Nom du champ]],[1]!Addu[Donnée],[1]!Addu[Donnée],"",0,1)="","","X")</f>
        <v>#REF!</v>
      </c>
      <c r="Y193" s="218" t="e">
        <f>IF(_xlfn.XLOOKUP(Dico2[[#This Row],[Nom du champ]],[1]!CRAddu[Donnée],[1]!CRAddu[Donnée],"",0,1)="","","X")</f>
        <v>#REF!</v>
      </c>
      <c r="Z193" s="218" t="e">
        <f>IF(_xlfn.XLOOKUP(Dico2[[#This Row],[Nom du champ]],[1]!CmdAnn[Donnée],[1]!CmdAnn[Donnée],"",0,1)="","","X")</f>
        <v>#REF!</v>
      </c>
      <c r="AA193" s="218" t="e">
        <f>IF(_xlfn.XLOOKUP(Dico2[[#This Row],[Nom du champ]],[1]!CRAnnu[Donnée],[1]!CRAnnu[Donnée],"",0,1)="","","X")</f>
        <v>#REF!</v>
      </c>
    </row>
    <row r="194" spans="1:27" ht="20.399999999999999">
      <c r="A194" s="211" t="s">
        <v>747</v>
      </c>
      <c r="B194" s="210" t="s">
        <v>756</v>
      </c>
      <c r="D194" s="218" t="e">
        <f>IF(_xlfn.XLOOKUP(Dico2[[#This Row],[Nom du champ]],[1]!IPE[Donnée],[1]!IPE[Donnée],"",0,1)="","","X")</f>
        <v>#REF!</v>
      </c>
      <c r="E194" s="218" t="e">
        <f>IF(_xlfn.XLOOKUP(Dico2[[#This Row],[Nom du champ]],[1]!CmdPB[Donnée],[1]!CmdPB[Donnée],"",0,1)="","","X")</f>
        <v>#REF!</v>
      </c>
      <c r="F194" s="218" t="e">
        <f>IF(_xlfn.XLOOKUP(Dico2[[#This Row],[Nom du champ]],[1]!ARcmdPB[Donnée],[1]!ARcmdPB[Donnée],"",0,1)="","","X")</f>
        <v>#REF!</v>
      </c>
      <c r="G194" s="218" t="e">
        <f>IF(_xlfn.XLOOKUP(Dico2[[#This Row],[Nom du champ]],[1]!CRcmdPB[Donnée],[1]!CRcmdPB[Donnée],"",0,1)="","","X")</f>
        <v>#REF!</v>
      </c>
      <c r="H194" s="218" t="e">
        <f>IF(_xlfn.XLOOKUP(Dico2[[#This Row],[Nom du champ]],[1]!AnnulationPB[Donnée],[1]!AnnulationPB[Donnée],"",0,1)="","","X")</f>
        <v>#REF!</v>
      </c>
      <c r="I194" s="218" t="e">
        <f>IF(_xlfn.XLOOKUP(Dico2[[#This Row],[Nom du champ]],[1]!ARannulationPB[Donnée],[1]!ARannulationPB[Donnée],"",0,1)="","","X")</f>
        <v>#REF!</v>
      </c>
      <c r="J194" s="218" t="e">
        <f>IF(_xlfn.XLOOKUP(Dico2[[#This Row],[Nom du champ]],[1]!CmdExtU[Donnée],[1]!CmdExtU[Donnée],"",0,1)="","","X")</f>
        <v>#REF!</v>
      </c>
      <c r="K194" s="218" t="e">
        <f>IF(_xlfn.XLOOKUP(Dico2[[#This Row],[Nom du champ]],[1]!ARCmdExtU[Donnée],[1]!ARCmdExtU[Donnée],"",0,1)="","","X")</f>
        <v>#REF!</v>
      </c>
      <c r="L194" s="218" t="e">
        <f>IF(_xlfn.XLOOKUP(Dico2[[#This Row],[Nom du champ]],[1]!CRCmdExtU[Donnée],[1]!CRCmdExtU[Donnée],"",0,1)="","","X")</f>
        <v>#REF!</v>
      </c>
      <c r="M194" s="218" t="e">
        <f>IF(_xlfn.XLOOKUP(Dico2[[#This Row],[Nom du champ]],[1]!CRMad[Donnée],[1]!CRMad[Donnée],"",0,1)="","","X")</f>
        <v>#REF!</v>
      </c>
      <c r="N194" s="218" t="e">
        <f>IF(_xlfn.XLOOKUP(Dico2[[#This Row],[Nom du champ]],[1]!DeltaIPE[Donnée],[1]!DeltaIPE[Donnée],"",0,1)="","","X")</f>
        <v>#REF!</v>
      </c>
      <c r="O194" s="218" t="e">
        <f>IF(_xlfn.XLOOKUP(Dico2[[#This Row],[Nom du champ]],[1]!HistoIPE[Donnée],[1]!HistoIPE[Donnée],"",0,1)="","","X")</f>
        <v>#REF!</v>
      </c>
      <c r="P194" s="218" t="e">
        <f>IF(_xlfn.XLOOKUP(Dico2[[#This Row],[Nom du champ]],[1]!CPN[Donnée],[1]!CPN[Donnée],"",0,1)="","","X")</f>
        <v>#REF!</v>
      </c>
      <c r="Q194" s="218" t="e">
        <f>IF(_xlfn.XLOOKUP(Dico2[[#This Row],[Nom du champ]],[1]!DeltaCPN[Donnée],[1]!DeltaCPN[Donnée],"",0,1)="","","X")</f>
        <v>#REF!</v>
      </c>
      <c r="R194" s="218" t="e">
        <f>IF(_xlfn.XLOOKUP(Dico2[[#This Row],[Nom du champ]],[1]!HistoCPN[Donnée],[1]!HistoCPN[Donnée],"",0,1)="","","X")</f>
        <v>#REF!</v>
      </c>
      <c r="S194" s="218" t="e">
        <f>IF(_xlfn.XLOOKUP(Dico2[[#This Row],[Nom du champ]],[1]!CmdinfoPM[Donnée],[1]!CmdinfoPM[Donnée],"",0,1)="","","X")</f>
        <v>#REF!</v>
      </c>
      <c r="T194" s="218" t="e">
        <f>IF(_xlfn.XLOOKUP(Dico2[[#This Row],[Nom du champ]],[1]!ARCmdInfoPM[Donnée],[1]!ARCmdInfoPM[Donnée],"",0,1)="","","X")</f>
        <v>#REF!</v>
      </c>
      <c r="U194" s="218" t="e">
        <f>IF(_xlfn.XLOOKUP(Dico2[[#This Row],[Nom du champ]],[1]!ARMad[Donnée],[1]!ARMad[Donnée],"",0,1)="","","X")</f>
        <v>#REF!</v>
      </c>
      <c r="V194" s="218" t="e">
        <f>IF(_xlfn.XLOOKUP(Dico2[[#This Row],[Nom du champ]],[1]!NotifPrev[Donnée],[1]!NotifPrev[Donnée],"",0,1)="","","X")</f>
        <v>#REF!</v>
      </c>
      <c r="W194" s="218" t="e">
        <f>IF(_xlfn.XLOOKUP(Dico2[[#This Row],[Nom du champ]],[1]!CRInfoSyndic[Donnée],[1]!CRInfoSyndic[Donnée],"",0,1)="","","X")</f>
        <v>#REF!</v>
      </c>
      <c r="X194" s="218" t="e">
        <f>IF(_xlfn.XLOOKUP(Dico2[[#This Row],[Nom du champ]],[1]!Addu[Donnée],[1]!Addu[Donnée],"",0,1)="","","X")</f>
        <v>#REF!</v>
      </c>
      <c r="Y194" s="218" t="e">
        <f>IF(_xlfn.XLOOKUP(Dico2[[#This Row],[Nom du champ]],[1]!CRAddu[Donnée],[1]!CRAddu[Donnée],"",0,1)="","","X")</f>
        <v>#REF!</v>
      </c>
      <c r="Z194" s="218" t="e">
        <f>IF(_xlfn.XLOOKUP(Dico2[[#This Row],[Nom du champ]],[1]!CmdAnn[Donnée],[1]!CmdAnn[Donnée],"",0,1)="","","X")</f>
        <v>#REF!</v>
      </c>
      <c r="AA194" s="218" t="e">
        <f>IF(_xlfn.XLOOKUP(Dico2[[#This Row],[Nom du champ]],[1]!CRAnnu[Donnée],[1]!CRAnnu[Donnée],"",0,1)="","","X")</f>
        <v>#REF!</v>
      </c>
    </row>
    <row r="195" spans="1:27">
      <c r="A195" s="211" t="s">
        <v>741</v>
      </c>
      <c r="B195" s="209" t="s">
        <v>739</v>
      </c>
      <c r="D195" s="218" t="e">
        <f>IF(_xlfn.XLOOKUP(Dico2[[#This Row],[Nom du champ]],[1]!IPE[Donnée],[1]!IPE[Donnée],"",0,1)="","","X")</f>
        <v>#REF!</v>
      </c>
      <c r="E195" s="218" t="e">
        <f>IF(_xlfn.XLOOKUP(Dico2[[#This Row],[Nom du champ]],[1]!CmdPB[Donnée],[1]!CmdPB[Donnée],"",0,1)="","","X")</f>
        <v>#REF!</v>
      </c>
      <c r="F195" s="218" t="e">
        <f>IF(_xlfn.XLOOKUP(Dico2[[#This Row],[Nom du champ]],[1]!ARcmdPB[Donnée],[1]!ARcmdPB[Donnée],"",0,1)="","","X")</f>
        <v>#REF!</v>
      </c>
      <c r="G195" s="218" t="e">
        <f>IF(_xlfn.XLOOKUP(Dico2[[#This Row],[Nom du champ]],[1]!CRcmdPB[Donnée],[1]!CRcmdPB[Donnée],"",0,1)="","","X")</f>
        <v>#REF!</v>
      </c>
      <c r="H195" s="218" t="e">
        <f>IF(_xlfn.XLOOKUP(Dico2[[#This Row],[Nom du champ]],[1]!AnnulationPB[Donnée],[1]!AnnulationPB[Donnée],"",0,1)="","","X")</f>
        <v>#REF!</v>
      </c>
      <c r="I195" s="218" t="e">
        <f>IF(_xlfn.XLOOKUP(Dico2[[#This Row],[Nom du champ]],[1]!ARannulationPB[Donnée],[1]!ARannulationPB[Donnée],"",0,1)="","","X")</f>
        <v>#REF!</v>
      </c>
      <c r="J195" s="218" t="e">
        <f>IF(_xlfn.XLOOKUP(Dico2[[#This Row],[Nom du champ]],[1]!CmdExtU[Donnée],[1]!CmdExtU[Donnée],"",0,1)="","","X")</f>
        <v>#REF!</v>
      </c>
      <c r="K195" s="218" t="e">
        <f>IF(_xlfn.XLOOKUP(Dico2[[#This Row],[Nom du champ]],[1]!ARCmdExtU[Donnée],[1]!ARCmdExtU[Donnée],"",0,1)="","","X")</f>
        <v>#REF!</v>
      </c>
      <c r="L195" s="218" t="e">
        <f>IF(_xlfn.XLOOKUP(Dico2[[#This Row],[Nom du champ]],[1]!CRCmdExtU[Donnée],[1]!CRCmdExtU[Donnée],"",0,1)="","","X")</f>
        <v>#REF!</v>
      </c>
      <c r="M195" s="218" t="e">
        <f>IF(_xlfn.XLOOKUP(Dico2[[#This Row],[Nom du champ]],[1]!CRMad[Donnée],[1]!CRMad[Donnée],"",0,1)="","","X")</f>
        <v>#REF!</v>
      </c>
      <c r="N195" s="218" t="e">
        <f>IF(_xlfn.XLOOKUP(Dico2[[#This Row],[Nom du champ]],[1]!DeltaIPE[Donnée],[1]!DeltaIPE[Donnée],"",0,1)="","","X")</f>
        <v>#REF!</v>
      </c>
      <c r="O195" s="218" t="e">
        <f>IF(_xlfn.XLOOKUP(Dico2[[#This Row],[Nom du champ]],[1]!HistoIPE[Donnée],[1]!HistoIPE[Donnée],"",0,1)="","","X")</f>
        <v>#REF!</v>
      </c>
      <c r="P195" s="218" t="e">
        <f>IF(_xlfn.XLOOKUP(Dico2[[#This Row],[Nom du champ]],[1]!CPN[Donnée],[1]!CPN[Donnée],"",0,1)="","","X")</f>
        <v>#REF!</v>
      </c>
      <c r="Q195" s="218" t="e">
        <f>IF(_xlfn.XLOOKUP(Dico2[[#This Row],[Nom du champ]],[1]!DeltaCPN[Donnée],[1]!DeltaCPN[Donnée],"",0,1)="","","X")</f>
        <v>#REF!</v>
      </c>
      <c r="R195" s="218" t="e">
        <f>IF(_xlfn.XLOOKUP(Dico2[[#This Row],[Nom du champ]],[1]!HistoCPN[Donnée],[1]!HistoCPN[Donnée],"",0,1)="","","X")</f>
        <v>#REF!</v>
      </c>
      <c r="S195" s="218" t="e">
        <f>IF(_xlfn.XLOOKUP(Dico2[[#This Row],[Nom du champ]],[1]!CmdinfoPM[Donnée],[1]!CmdinfoPM[Donnée],"",0,1)="","","X")</f>
        <v>#REF!</v>
      </c>
      <c r="T195" s="218" t="e">
        <f>IF(_xlfn.XLOOKUP(Dico2[[#This Row],[Nom du champ]],[1]!ARCmdInfoPM[Donnée],[1]!ARCmdInfoPM[Donnée],"",0,1)="","","X")</f>
        <v>#REF!</v>
      </c>
      <c r="U195" s="218" t="e">
        <f>IF(_xlfn.XLOOKUP(Dico2[[#This Row],[Nom du champ]],[1]!ARMad[Donnée],[1]!ARMad[Donnée],"",0,1)="","","X")</f>
        <v>#REF!</v>
      </c>
      <c r="V195" s="218" t="e">
        <f>IF(_xlfn.XLOOKUP(Dico2[[#This Row],[Nom du champ]],[1]!NotifPrev[Donnée],[1]!NotifPrev[Donnée],"",0,1)="","","X")</f>
        <v>#REF!</v>
      </c>
      <c r="W195" s="218" t="e">
        <f>IF(_xlfn.XLOOKUP(Dico2[[#This Row],[Nom du champ]],[1]!CRInfoSyndic[Donnée],[1]!CRInfoSyndic[Donnée],"",0,1)="","","X")</f>
        <v>#REF!</v>
      </c>
      <c r="X195" s="218" t="e">
        <f>IF(_xlfn.XLOOKUP(Dico2[[#This Row],[Nom du champ]],[1]!Addu[Donnée],[1]!Addu[Donnée],"",0,1)="","","X")</f>
        <v>#REF!</v>
      </c>
      <c r="Y195" s="218" t="e">
        <f>IF(_xlfn.XLOOKUP(Dico2[[#This Row],[Nom du champ]],[1]!CRAddu[Donnée],[1]!CRAddu[Donnée],"",0,1)="","","X")</f>
        <v>#REF!</v>
      </c>
      <c r="Z195" s="218" t="e">
        <f>IF(_xlfn.XLOOKUP(Dico2[[#This Row],[Nom du champ]],[1]!CmdAnn[Donnée],[1]!CmdAnn[Donnée],"",0,1)="","","X")</f>
        <v>#REF!</v>
      </c>
      <c r="AA195" s="218" t="e">
        <f>IF(_xlfn.XLOOKUP(Dico2[[#This Row],[Nom du champ]],[1]!CRAnnu[Donnée],[1]!CRAnnu[Donnée],"",0,1)="","","X")</f>
        <v>#REF!</v>
      </c>
    </row>
    <row r="196" spans="1:27">
      <c r="A196" s="221" t="s">
        <v>164</v>
      </c>
      <c r="B196" s="221" t="s">
        <v>42</v>
      </c>
      <c r="D196" s="218" t="e">
        <f>IF(_xlfn.XLOOKUP(Dico2[[#This Row],[Nom du champ]],[1]!IPE[Donnée],[1]!IPE[Donnée],"",0,1)="","","X")</f>
        <v>#REF!</v>
      </c>
      <c r="E196" s="218" t="e">
        <f>IF(_xlfn.XLOOKUP(Dico2[[#This Row],[Nom du champ]],[1]!CmdPB[Donnée],[1]!CmdPB[Donnée],"",0,1)="","","X")</f>
        <v>#REF!</v>
      </c>
      <c r="F196" s="218" t="e">
        <f>IF(_xlfn.XLOOKUP(Dico2[[#This Row],[Nom du champ]],[1]!ARcmdPB[Donnée],[1]!ARcmdPB[Donnée],"",0,1)="","","X")</f>
        <v>#REF!</v>
      </c>
      <c r="G196" s="218" t="e">
        <f>IF(_xlfn.XLOOKUP(Dico2[[#This Row],[Nom du champ]],[1]!CRcmdPB[Donnée],[1]!CRcmdPB[Donnée],"",0,1)="","","X")</f>
        <v>#REF!</v>
      </c>
      <c r="H196" s="218" t="e">
        <f>IF(_xlfn.XLOOKUP(Dico2[[#This Row],[Nom du champ]],[1]!AnnulationPB[Donnée],[1]!AnnulationPB[Donnée],"",0,1)="","","X")</f>
        <v>#REF!</v>
      </c>
      <c r="I196" s="218" t="e">
        <f>IF(_xlfn.XLOOKUP(Dico2[[#This Row],[Nom du champ]],[1]!ARannulationPB[Donnée],[1]!ARannulationPB[Donnée],"",0,1)="","","X")</f>
        <v>#REF!</v>
      </c>
      <c r="J196" s="218" t="e">
        <f>IF(_xlfn.XLOOKUP(Dico2[[#This Row],[Nom du champ]],[1]!CmdExtU[Donnée],[1]!CmdExtU[Donnée],"",0,1)="","","X")</f>
        <v>#REF!</v>
      </c>
      <c r="K196" s="218" t="e">
        <f>IF(_xlfn.XLOOKUP(Dico2[[#This Row],[Nom du champ]],[1]!ARCmdExtU[Donnée],[1]!ARCmdExtU[Donnée],"",0,1)="","","X")</f>
        <v>#REF!</v>
      </c>
      <c r="L196" s="218" t="e">
        <f>IF(_xlfn.XLOOKUP(Dico2[[#This Row],[Nom du champ]],[1]!CRCmdExtU[Donnée],[1]!CRCmdExtU[Donnée],"",0,1)="","","X")</f>
        <v>#REF!</v>
      </c>
      <c r="M196" s="218" t="e">
        <f>IF(_xlfn.XLOOKUP(Dico2[[#This Row],[Nom du champ]],[1]!CRMad[Donnée],[1]!CRMad[Donnée],"",0,1)="","","X")</f>
        <v>#REF!</v>
      </c>
      <c r="N196" s="218" t="e">
        <f>IF(_xlfn.XLOOKUP(Dico2[[#This Row],[Nom du champ]],[1]!DeltaIPE[Donnée],[1]!DeltaIPE[Donnée],"",0,1)="","","X")</f>
        <v>#REF!</v>
      </c>
      <c r="O196" s="218" t="e">
        <f>IF(_xlfn.XLOOKUP(Dico2[[#This Row],[Nom du champ]],[1]!HistoIPE[Donnée],[1]!HistoIPE[Donnée],"",0,1)="","","X")</f>
        <v>#REF!</v>
      </c>
      <c r="P196" s="218" t="e">
        <f>IF(_xlfn.XLOOKUP(Dico2[[#This Row],[Nom du champ]],[1]!CPN[Donnée],[1]!CPN[Donnée],"",0,1)="","","X")</f>
        <v>#REF!</v>
      </c>
      <c r="Q196" s="218" t="e">
        <f>IF(_xlfn.XLOOKUP(Dico2[[#This Row],[Nom du champ]],[1]!DeltaCPN[Donnée],[1]!DeltaCPN[Donnée],"",0,1)="","","X")</f>
        <v>#REF!</v>
      </c>
      <c r="R196" s="218" t="e">
        <f>IF(_xlfn.XLOOKUP(Dico2[[#This Row],[Nom du champ]],[1]!HistoCPN[Donnée],[1]!HistoCPN[Donnée],"",0,1)="","","X")</f>
        <v>#REF!</v>
      </c>
      <c r="S196" s="218" t="e">
        <f>IF(_xlfn.XLOOKUP(Dico2[[#This Row],[Nom du champ]],[1]!CmdinfoPM[Donnée],[1]!CmdinfoPM[Donnée],"",0,1)="","","X")</f>
        <v>#REF!</v>
      </c>
      <c r="T196" s="218" t="e">
        <f>IF(_xlfn.XLOOKUP(Dico2[[#This Row],[Nom du champ]],[1]!ARCmdInfoPM[Donnée],[1]!ARCmdInfoPM[Donnée],"",0,1)="","","X")</f>
        <v>#REF!</v>
      </c>
      <c r="U196" s="218" t="e">
        <f>IF(_xlfn.XLOOKUP(Dico2[[#This Row],[Nom du champ]],[1]!ARMad[Donnée],[1]!ARMad[Donnée],"",0,1)="","","X")</f>
        <v>#REF!</v>
      </c>
      <c r="V196" s="218" t="e">
        <f>IF(_xlfn.XLOOKUP(Dico2[[#This Row],[Nom du champ]],[1]!NotifPrev[Donnée],[1]!NotifPrev[Donnée],"",0,1)="","","X")</f>
        <v>#REF!</v>
      </c>
      <c r="W196" s="218" t="e">
        <f>IF(_xlfn.XLOOKUP(Dico2[[#This Row],[Nom du champ]],[1]!CRInfoSyndic[Donnée],[1]!CRInfoSyndic[Donnée],"",0,1)="","","X")</f>
        <v>#REF!</v>
      </c>
      <c r="X196" s="218" t="e">
        <f>IF(_xlfn.XLOOKUP(Dico2[[#This Row],[Nom du champ]],[1]!Addu[Donnée],[1]!Addu[Donnée],"",0,1)="","","X")</f>
        <v>#REF!</v>
      </c>
      <c r="Y196" s="218" t="e">
        <f>IF(_xlfn.XLOOKUP(Dico2[[#This Row],[Nom du champ]],[1]!CRAddu[Donnée],[1]!CRAddu[Donnée],"",0,1)="","","X")</f>
        <v>#REF!</v>
      </c>
      <c r="Z196" s="218" t="e">
        <f>IF(_xlfn.XLOOKUP(Dico2[[#This Row],[Nom du champ]],[1]!CmdAnn[Donnée],[1]!CmdAnn[Donnée],"",0,1)="","","X")</f>
        <v>#REF!</v>
      </c>
      <c r="AA196" s="218" t="e">
        <f>IF(_xlfn.XLOOKUP(Dico2[[#This Row],[Nom du champ]],[1]!CRAnnu[Donnée],[1]!CRAnnu[Donnée],"",0,1)="","","X")</f>
        <v>#REF!</v>
      </c>
    </row>
    <row r="197" spans="1:27">
      <c r="A197" s="211" t="s">
        <v>736</v>
      </c>
      <c r="B197" s="209" t="s">
        <v>737</v>
      </c>
      <c r="C197" s="243" t="s">
        <v>381</v>
      </c>
      <c r="D197" s="218" t="e">
        <f>IF(_xlfn.XLOOKUP(Dico2[[#This Row],[Nom du champ]],[1]!IPE[Donnée],[1]!IPE[Donnée],"",0,1)="","","X")</f>
        <v>#REF!</v>
      </c>
      <c r="E197" s="218" t="e">
        <f>IF(_xlfn.XLOOKUP(Dico2[[#This Row],[Nom du champ]],[1]!CmdPB[Donnée],[1]!CmdPB[Donnée],"",0,1)="","","X")</f>
        <v>#REF!</v>
      </c>
      <c r="F197" s="218" t="e">
        <f>IF(_xlfn.XLOOKUP(Dico2[[#This Row],[Nom du champ]],[1]!ARcmdPB[Donnée],[1]!ARcmdPB[Donnée],"",0,1)="","","X")</f>
        <v>#REF!</v>
      </c>
      <c r="G197" s="218" t="e">
        <f>IF(_xlfn.XLOOKUP(Dico2[[#This Row],[Nom du champ]],[1]!CRcmdPB[Donnée],[1]!CRcmdPB[Donnée],"",0,1)="","","X")</f>
        <v>#REF!</v>
      </c>
      <c r="H197" s="218" t="e">
        <f>IF(_xlfn.XLOOKUP(Dico2[[#This Row],[Nom du champ]],[1]!AnnulationPB[Donnée],[1]!AnnulationPB[Donnée],"",0,1)="","","X")</f>
        <v>#REF!</v>
      </c>
      <c r="I197" s="218" t="e">
        <f>IF(_xlfn.XLOOKUP(Dico2[[#This Row],[Nom du champ]],[1]!ARannulationPB[Donnée],[1]!ARannulationPB[Donnée],"",0,1)="","","X")</f>
        <v>#REF!</v>
      </c>
      <c r="J197" s="218" t="e">
        <f>IF(_xlfn.XLOOKUP(Dico2[[#This Row],[Nom du champ]],[1]!CmdExtU[Donnée],[1]!CmdExtU[Donnée],"",0,1)="","","X")</f>
        <v>#REF!</v>
      </c>
      <c r="K197" s="218" t="e">
        <f>IF(_xlfn.XLOOKUP(Dico2[[#This Row],[Nom du champ]],[1]!ARCmdExtU[Donnée],[1]!ARCmdExtU[Donnée],"",0,1)="","","X")</f>
        <v>#REF!</v>
      </c>
      <c r="L197" s="218" t="e">
        <f>IF(_xlfn.XLOOKUP(Dico2[[#This Row],[Nom du champ]],[1]!CRCmdExtU[Donnée],[1]!CRCmdExtU[Donnée],"",0,1)="","","X")</f>
        <v>#REF!</v>
      </c>
      <c r="M197" s="218" t="e">
        <f>IF(_xlfn.XLOOKUP(Dico2[[#This Row],[Nom du champ]],[1]!CRMad[Donnée],[1]!CRMad[Donnée],"",0,1)="","","X")</f>
        <v>#REF!</v>
      </c>
      <c r="N197" s="218" t="e">
        <f>IF(_xlfn.XLOOKUP(Dico2[[#This Row],[Nom du champ]],[1]!DeltaIPE[Donnée],[1]!DeltaIPE[Donnée],"",0,1)="","","X")</f>
        <v>#REF!</v>
      </c>
      <c r="O197" s="218" t="e">
        <f>IF(_xlfn.XLOOKUP(Dico2[[#This Row],[Nom du champ]],[1]!HistoIPE[Donnée],[1]!HistoIPE[Donnée],"",0,1)="","","X")</f>
        <v>#REF!</v>
      </c>
      <c r="P197" s="218" t="e">
        <f>IF(_xlfn.XLOOKUP(Dico2[[#This Row],[Nom du champ]],[1]!CPN[Donnée],[1]!CPN[Donnée],"",0,1)="","","X")</f>
        <v>#REF!</v>
      </c>
      <c r="Q197" s="218" t="e">
        <f>IF(_xlfn.XLOOKUP(Dico2[[#This Row],[Nom du champ]],[1]!DeltaCPN[Donnée],[1]!DeltaCPN[Donnée],"",0,1)="","","X")</f>
        <v>#REF!</v>
      </c>
      <c r="R197" s="218" t="e">
        <f>IF(_xlfn.XLOOKUP(Dico2[[#This Row],[Nom du champ]],[1]!HistoCPN[Donnée],[1]!HistoCPN[Donnée],"",0,1)="","","X")</f>
        <v>#REF!</v>
      </c>
      <c r="S197" s="218" t="e">
        <f>IF(_xlfn.XLOOKUP(Dico2[[#This Row],[Nom du champ]],[1]!CmdinfoPM[Donnée],[1]!CmdinfoPM[Donnée],"",0,1)="","","X")</f>
        <v>#REF!</v>
      </c>
      <c r="T197" s="218" t="e">
        <f>IF(_xlfn.XLOOKUP(Dico2[[#This Row],[Nom du champ]],[1]!ARCmdInfoPM[Donnée],[1]!ARCmdInfoPM[Donnée],"",0,1)="","","X")</f>
        <v>#REF!</v>
      </c>
      <c r="U197" s="218" t="e">
        <f>IF(_xlfn.XLOOKUP(Dico2[[#This Row],[Nom du champ]],[1]!ARMad[Donnée],[1]!ARMad[Donnée],"",0,1)="","","X")</f>
        <v>#REF!</v>
      </c>
      <c r="V197" s="218" t="e">
        <f>IF(_xlfn.XLOOKUP(Dico2[[#This Row],[Nom du champ]],[1]!NotifPrev[Donnée],[1]!NotifPrev[Donnée],"",0,1)="","","X")</f>
        <v>#REF!</v>
      </c>
      <c r="W197" s="218" t="e">
        <f>IF(_xlfn.XLOOKUP(Dico2[[#This Row],[Nom du champ]],[1]!CRInfoSyndic[Donnée],[1]!CRInfoSyndic[Donnée],"",0,1)="","","X")</f>
        <v>#REF!</v>
      </c>
      <c r="X197" s="218" t="e">
        <f>IF(_xlfn.XLOOKUP(Dico2[[#This Row],[Nom du champ]],[1]!Addu[Donnée],[1]!Addu[Donnée],"",0,1)="","","X")</f>
        <v>#REF!</v>
      </c>
      <c r="Y197" s="218" t="e">
        <f>IF(_xlfn.XLOOKUP(Dico2[[#This Row],[Nom du champ]],[1]!CRAddu[Donnée],[1]!CRAddu[Donnée],"",0,1)="","","X")</f>
        <v>#REF!</v>
      </c>
      <c r="Z197" s="218" t="e">
        <f>IF(_xlfn.XLOOKUP(Dico2[[#This Row],[Nom du champ]],[1]!CmdAnn[Donnée],[1]!CmdAnn[Donnée],"",0,1)="","","X")</f>
        <v>#REF!</v>
      </c>
      <c r="AA197" s="218" t="e">
        <f>IF(_xlfn.XLOOKUP(Dico2[[#This Row],[Nom du champ]],[1]!CRAnnu[Donnée],[1]!CRAnnu[Donnée],"",0,1)="","","X")</f>
        <v>#REF!</v>
      </c>
    </row>
    <row r="198" spans="1:27">
      <c r="A198" s="221" t="s">
        <v>650</v>
      </c>
      <c r="B198" s="219"/>
      <c r="D198" s="218" t="e">
        <f>IF(_xlfn.XLOOKUP(Dico2[[#This Row],[Nom du champ]],[1]!IPE[Donnée],[1]!IPE[Donnée],"",0,1)="","","X")</f>
        <v>#REF!</v>
      </c>
      <c r="E198" s="218" t="e">
        <f>IF(_xlfn.XLOOKUP(Dico2[[#This Row],[Nom du champ]],[1]!CmdPB[Donnée],[1]!CmdPB[Donnée],"",0,1)="","","X")</f>
        <v>#REF!</v>
      </c>
      <c r="F198" s="218" t="e">
        <f>IF(_xlfn.XLOOKUP(Dico2[[#This Row],[Nom du champ]],[1]!ARcmdPB[Donnée],[1]!ARcmdPB[Donnée],"",0,1)="","","X")</f>
        <v>#REF!</v>
      </c>
      <c r="G198" s="218" t="e">
        <f>IF(_xlfn.XLOOKUP(Dico2[[#This Row],[Nom du champ]],[1]!CRcmdPB[Donnée],[1]!CRcmdPB[Donnée],"",0,1)="","","X")</f>
        <v>#REF!</v>
      </c>
      <c r="H198" s="218" t="e">
        <f>IF(_xlfn.XLOOKUP(Dico2[[#This Row],[Nom du champ]],[1]!AnnulationPB[Donnée],[1]!AnnulationPB[Donnée],"",0,1)="","","X")</f>
        <v>#REF!</v>
      </c>
      <c r="I198" s="218" t="e">
        <f>IF(_xlfn.XLOOKUP(Dico2[[#This Row],[Nom du champ]],[1]!ARannulationPB[Donnée],[1]!ARannulationPB[Donnée],"",0,1)="","","X")</f>
        <v>#REF!</v>
      </c>
      <c r="J198" s="218" t="e">
        <f>IF(_xlfn.XLOOKUP(Dico2[[#This Row],[Nom du champ]],[1]!CmdExtU[Donnée],[1]!CmdExtU[Donnée],"",0,1)="","","X")</f>
        <v>#REF!</v>
      </c>
      <c r="K198" s="218" t="e">
        <f>IF(_xlfn.XLOOKUP(Dico2[[#This Row],[Nom du champ]],[1]!ARCmdExtU[Donnée],[1]!ARCmdExtU[Donnée],"",0,1)="","","X")</f>
        <v>#REF!</v>
      </c>
      <c r="L198" s="218" t="e">
        <f>IF(_xlfn.XLOOKUP(Dico2[[#This Row],[Nom du champ]],[1]!CRCmdExtU[Donnée],[1]!CRCmdExtU[Donnée],"",0,1)="","","X")</f>
        <v>#REF!</v>
      </c>
      <c r="M198" s="218" t="e">
        <f>IF(_xlfn.XLOOKUP(Dico2[[#This Row],[Nom du champ]],[1]!CRMad[Donnée],[1]!CRMad[Donnée],"",0,1)="","","X")</f>
        <v>#REF!</v>
      </c>
      <c r="N198" s="218" t="e">
        <f>IF(_xlfn.XLOOKUP(Dico2[[#This Row],[Nom du champ]],[1]!DeltaIPE[Donnée],[1]!DeltaIPE[Donnée],"",0,1)="","","X")</f>
        <v>#REF!</v>
      </c>
      <c r="O198" s="218" t="e">
        <f>IF(_xlfn.XLOOKUP(Dico2[[#This Row],[Nom du champ]],[1]!HistoIPE[Donnée],[1]!HistoIPE[Donnée],"",0,1)="","","X")</f>
        <v>#REF!</v>
      </c>
      <c r="P198" s="218" t="e">
        <f>IF(_xlfn.XLOOKUP(Dico2[[#This Row],[Nom du champ]],[1]!CPN[Donnée],[1]!CPN[Donnée],"",0,1)="","","X")</f>
        <v>#REF!</v>
      </c>
      <c r="Q198" s="218" t="e">
        <f>IF(_xlfn.XLOOKUP(Dico2[[#This Row],[Nom du champ]],[1]!DeltaCPN[Donnée],[1]!DeltaCPN[Donnée],"",0,1)="","","X")</f>
        <v>#REF!</v>
      </c>
      <c r="R198" s="218" t="e">
        <f>IF(_xlfn.XLOOKUP(Dico2[[#This Row],[Nom du champ]],[1]!HistoCPN[Donnée],[1]!HistoCPN[Donnée],"",0,1)="","","X")</f>
        <v>#REF!</v>
      </c>
      <c r="S198" s="218" t="e">
        <f>IF(_xlfn.XLOOKUP(Dico2[[#This Row],[Nom du champ]],[1]!CmdinfoPM[Donnée],[1]!CmdinfoPM[Donnée],"",0,1)="","","X")</f>
        <v>#REF!</v>
      </c>
      <c r="T198" s="218" t="e">
        <f>IF(_xlfn.XLOOKUP(Dico2[[#This Row],[Nom du champ]],[1]!ARCmdInfoPM[Donnée],[1]!ARCmdInfoPM[Donnée],"",0,1)="","","X")</f>
        <v>#REF!</v>
      </c>
      <c r="U198" s="218" t="e">
        <f>IF(_xlfn.XLOOKUP(Dico2[[#This Row],[Nom du champ]],[1]!ARMad[Donnée],[1]!ARMad[Donnée],"",0,1)="","","X")</f>
        <v>#REF!</v>
      </c>
      <c r="V198" s="218" t="e">
        <f>IF(_xlfn.XLOOKUP(Dico2[[#This Row],[Nom du champ]],[1]!NotifPrev[Donnée],[1]!NotifPrev[Donnée],"",0,1)="","","X")</f>
        <v>#REF!</v>
      </c>
      <c r="W198" s="218" t="e">
        <f>IF(_xlfn.XLOOKUP(Dico2[[#This Row],[Nom du champ]],[1]!CRInfoSyndic[Donnée],[1]!CRInfoSyndic[Donnée],"",0,1)="","","X")</f>
        <v>#REF!</v>
      </c>
      <c r="X198" s="218" t="e">
        <f>IF(_xlfn.XLOOKUP(Dico2[[#This Row],[Nom du champ]],[1]!Addu[Donnée],[1]!Addu[Donnée],"",0,1)="","","X")</f>
        <v>#REF!</v>
      </c>
      <c r="Y198" s="218" t="e">
        <f>IF(_xlfn.XLOOKUP(Dico2[[#This Row],[Nom du champ]],[1]!CRAddu[Donnée],[1]!CRAddu[Donnée],"",0,1)="","","X")</f>
        <v>#REF!</v>
      </c>
      <c r="Z198" s="218" t="e">
        <f>IF(_xlfn.XLOOKUP(Dico2[[#This Row],[Nom du champ]],[1]!CmdAnn[Donnée],[1]!CmdAnn[Donnée],"",0,1)="","","X")</f>
        <v>#REF!</v>
      </c>
      <c r="AA198" s="218" t="e">
        <f>IF(_xlfn.XLOOKUP(Dico2[[#This Row],[Nom du champ]],[1]!CRAnnu[Donnée],[1]!CRAnnu[Donnée],"",0,1)="","","X")</f>
        <v>#REF!</v>
      </c>
    </row>
    <row r="199" spans="1:27">
      <c r="A199" s="211" t="s">
        <v>447</v>
      </c>
      <c r="B199" s="211" t="s">
        <v>53</v>
      </c>
      <c r="D199" s="218" t="e">
        <f>IF(_xlfn.XLOOKUP(Dico2[[#This Row],[Nom du champ]],[1]!IPE[Donnée],[1]!IPE[Donnée],"",0,1)="","","X")</f>
        <v>#REF!</v>
      </c>
      <c r="E199" s="218" t="e">
        <f>IF(_xlfn.XLOOKUP(Dico2[[#This Row],[Nom du champ]],[1]!CmdPB[Donnée],[1]!CmdPB[Donnée],"",0,1)="","","X")</f>
        <v>#REF!</v>
      </c>
      <c r="F199" s="218" t="e">
        <f>IF(_xlfn.XLOOKUP(Dico2[[#This Row],[Nom du champ]],[1]!ARcmdPB[Donnée],[1]!ARcmdPB[Donnée],"",0,1)="","","X")</f>
        <v>#REF!</v>
      </c>
      <c r="G199" s="218" t="e">
        <f>IF(_xlfn.XLOOKUP(Dico2[[#This Row],[Nom du champ]],[1]!CRcmdPB[Donnée],[1]!CRcmdPB[Donnée],"",0,1)="","","X")</f>
        <v>#REF!</v>
      </c>
      <c r="H199" s="218" t="e">
        <f>IF(_xlfn.XLOOKUP(Dico2[[#This Row],[Nom du champ]],[1]!AnnulationPB[Donnée],[1]!AnnulationPB[Donnée],"",0,1)="","","X")</f>
        <v>#REF!</v>
      </c>
      <c r="I199" s="218" t="e">
        <f>IF(_xlfn.XLOOKUP(Dico2[[#This Row],[Nom du champ]],[1]!ARannulationPB[Donnée],[1]!ARannulationPB[Donnée],"",0,1)="","","X")</f>
        <v>#REF!</v>
      </c>
      <c r="J199" s="218" t="e">
        <f>IF(_xlfn.XLOOKUP(Dico2[[#This Row],[Nom du champ]],[1]!CmdExtU[Donnée],[1]!CmdExtU[Donnée],"",0,1)="","","X")</f>
        <v>#REF!</v>
      </c>
      <c r="K199" s="218" t="e">
        <f>IF(_xlfn.XLOOKUP(Dico2[[#This Row],[Nom du champ]],[1]!ARCmdExtU[Donnée],[1]!ARCmdExtU[Donnée],"",0,1)="","","X")</f>
        <v>#REF!</v>
      </c>
      <c r="L199" s="218" t="e">
        <f>IF(_xlfn.XLOOKUP(Dico2[[#This Row],[Nom du champ]],[1]!CRCmdExtU[Donnée],[1]!CRCmdExtU[Donnée],"",0,1)="","","X")</f>
        <v>#REF!</v>
      </c>
      <c r="M199" s="218" t="e">
        <f>IF(_xlfn.XLOOKUP(Dico2[[#This Row],[Nom du champ]],[1]!CRMad[Donnée],[1]!CRMad[Donnée],"",0,1)="","","X")</f>
        <v>#REF!</v>
      </c>
      <c r="N199" s="218" t="e">
        <f>IF(_xlfn.XLOOKUP(Dico2[[#This Row],[Nom du champ]],[1]!DeltaIPE[Donnée],[1]!DeltaIPE[Donnée],"",0,1)="","","X")</f>
        <v>#REF!</v>
      </c>
      <c r="O199" s="218" t="e">
        <f>IF(_xlfn.XLOOKUP(Dico2[[#This Row],[Nom du champ]],[1]!HistoIPE[Donnée],[1]!HistoIPE[Donnée],"",0,1)="","","X")</f>
        <v>#REF!</v>
      </c>
      <c r="P199" s="218" t="e">
        <f>IF(_xlfn.XLOOKUP(Dico2[[#This Row],[Nom du champ]],[1]!CPN[Donnée],[1]!CPN[Donnée],"",0,1)="","","X")</f>
        <v>#REF!</v>
      </c>
      <c r="Q199" s="218" t="e">
        <f>IF(_xlfn.XLOOKUP(Dico2[[#This Row],[Nom du champ]],[1]!DeltaCPN[Donnée],[1]!DeltaCPN[Donnée],"",0,1)="","","X")</f>
        <v>#REF!</v>
      </c>
      <c r="R199" s="218" t="e">
        <f>IF(_xlfn.XLOOKUP(Dico2[[#This Row],[Nom du champ]],[1]!HistoCPN[Donnée],[1]!HistoCPN[Donnée],"",0,1)="","","X")</f>
        <v>#REF!</v>
      </c>
      <c r="S199" s="218" t="e">
        <f>IF(_xlfn.XLOOKUP(Dico2[[#This Row],[Nom du champ]],[1]!CmdinfoPM[Donnée],[1]!CmdinfoPM[Donnée],"",0,1)="","","X")</f>
        <v>#REF!</v>
      </c>
      <c r="T199" s="218" t="e">
        <f>IF(_xlfn.XLOOKUP(Dico2[[#This Row],[Nom du champ]],[1]!ARCmdInfoPM[Donnée],[1]!ARCmdInfoPM[Donnée],"",0,1)="","","X")</f>
        <v>#REF!</v>
      </c>
      <c r="U199" s="218" t="e">
        <f>IF(_xlfn.XLOOKUP(Dico2[[#This Row],[Nom du champ]],[1]!ARMad[Donnée],[1]!ARMad[Donnée],"",0,1)="","","X")</f>
        <v>#REF!</v>
      </c>
      <c r="V199" s="218" t="e">
        <f>IF(_xlfn.XLOOKUP(Dico2[[#This Row],[Nom du champ]],[1]!NotifPrev[Donnée],[1]!NotifPrev[Donnée],"",0,1)="","","X")</f>
        <v>#REF!</v>
      </c>
      <c r="W199" s="218" t="e">
        <f>IF(_xlfn.XLOOKUP(Dico2[[#This Row],[Nom du champ]],[1]!CRInfoSyndic[Donnée],[1]!CRInfoSyndic[Donnée],"",0,1)="","","X")</f>
        <v>#REF!</v>
      </c>
      <c r="X199" s="218" t="e">
        <f>IF(_xlfn.XLOOKUP(Dico2[[#This Row],[Nom du champ]],[1]!Addu[Donnée],[1]!Addu[Donnée],"",0,1)="","","X")</f>
        <v>#REF!</v>
      </c>
      <c r="Y199" s="218" t="e">
        <f>IF(_xlfn.XLOOKUP(Dico2[[#This Row],[Nom du champ]],[1]!CRAddu[Donnée],[1]!CRAddu[Donnée],"",0,1)="","","X")</f>
        <v>#REF!</v>
      </c>
      <c r="Z199" s="218" t="e">
        <f>IF(_xlfn.XLOOKUP(Dico2[[#This Row],[Nom du champ]],[1]!CmdAnn[Donnée],[1]!CmdAnn[Donnée],"",0,1)="","","X")</f>
        <v>#REF!</v>
      </c>
      <c r="AA199" s="218" t="e">
        <f>IF(_xlfn.XLOOKUP(Dico2[[#This Row],[Nom du champ]],[1]!CRAnnu[Donnée],[1]!CRAnnu[Donnée],"",0,1)="","","X")</f>
        <v>#REF!</v>
      </c>
    </row>
    <row r="200" spans="1:27">
      <c r="A200" s="220" t="s">
        <v>264</v>
      </c>
      <c r="B200" s="211" t="s">
        <v>287</v>
      </c>
      <c r="D200" s="218" t="e">
        <f>IF(_xlfn.XLOOKUP(Dico2[[#This Row],[Nom du champ]],[1]!IPE[Donnée],[1]!IPE[Donnée],"",0,1)="","","X")</f>
        <v>#REF!</v>
      </c>
      <c r="E200" s="218" t="e">
        <f>IF(_xlfn.XLOOKUP(Dico2[[#This Row],[Nom du champ]],[1]!CmdPB[Donnée],[1]!CmdPB[Donnée],"",0,1)="","","X")</f>
        <v>#REF!</v>
      </c>
      <c r="F200" s="218" t="e">
        <f>IF(_xlfn.XLOOKUP(Dico2[[#This Row],[Nom du champ]],[1]!ARcmdPB[Donnée],[1]!ARcmdPB[Donnée],"",0,1)="","","X")</f>
        <v>#REF!</v>
      </c>
      <c r="G200" s="218" t="e">
        <f>IF(_xlfn.XLOOKUP(Dico2[[#This Row],[Nom du champ]],[1]!CRcmdPB[Donnée],[1]!CRcmdPB[Donnée],"",0,1)="","","X")</f>
        <v>#REF!</v>
      </c>
      <c r="H200" s="218" t="e">
        <f>IF(_xlfn.XLOOKUP(Dico2[[#This Row],[Nom du champ]],[1]!AnnulationPB[Donnée],[1]!AnnulationPB[Donnée],"",0,1)="","","X")</f>
        <v>#REF!</v>
      </c>
      <c r="I200" s="218" t="e">
        <f>IF(_xlfn.XLOOKUP(Dico2[[#This Row],[Nom du champ]],[1]!ARannulationPB[Donnée],[1]!ARannulationPB[Donnée],"",0,1)="","","X")</f>
        <v>#REF!</v>
      </c>
      <c r="J200" s="218" t="e">
        <f>IF(_xlfn.XLOOKUP(Dico2[[#This Row],[Nom du champ]],[1]!CmdExtU[Donnée],[1]!CmdExtU[Donnée],"",0,1)="","","X")</f>
        <v>#REF!</v>
      </c>
      <c r="K200" s="218" t="e">
        <f>IF(_xlfn.XLOOKUP(Dico2[[#This Row],[Nom du champ]],[1]!ARCmdExtU[Donnée],[1]!ARCmdExtU[Donnée],"",0,1)="","","X")</f>
        <v>#REF!</v>
      </c>
      <c r="L200" s="218" t="e">
        <f>IF(_xlfn.XLOOKUP(Dico2[[#This Row],[Nom du champ]],[1]!CRCmdExtU[Donnée],[1]!CRCmdExtU[Donnée],"",0,1)="","","X")</f>
        <v>#REF!</v>
      </c>
      <c r="M200" s="218" t="e">
        <f>IF(_xlfn.XLOOKUP(Dico2[[#This Row],[Nom du champ]],[1]!CRMad[Donnée],[1]!CRMad[Donnée],"",0,1)="","","X")</f>
        <v>#REF!</v>
      </c>
      <c r="N200" s="218" t="e">
        <f>IF(_xlfn.XLOOKUP(Dico2[[#This Row],[Nom du champ]],[1]!DeltaIPE[Donnée],[1]!DeltaIPE[Donnée],"",0,1)="","","X")</f>
        <v>#REF!</v>
      </c>
      <c r="O200" s="218" t="e">
        <f>IF(_xlfn.XLOOKUP(Dico2[[#This Row],[Nom du champ]],[1]!HistoIPE[Donnée],[1]!HistoIPE[Donnée],"",0,1)="","","X")</f>
        <v>#REF!</v>
      </c>
      <c r="P200" s="218" t="e">
        <f>IF(_xlfn.XLOOKUP(Dico2[[#This Row],[Nom du champ]],[1]!CPN[Donnée],[1]!CPN[Donnée],"",0,1)="","","X")</f>
        <v>#REF!</v>
      </c>
      <c r="Q200" s="218" t="e">
        <f>IF(_xlfn.XLOOKUP(Dico2[[#This Row],[Nom du champ]],[1]!DeltaCPN[Donnée],[1]!DeltaCPN[Donnée],"",0,1)="","","X")</f>
        <v>#REF!</v>
      </c>
      <c r="R200" s="218" t="e">
        <f>IF(_xlfn.XLOOKUP(Dico2[[#This Row],[Nom du champ]],[1]!HistoCPN[Donnée],[1]!HistoCPN[Donnée],"",0,1)="","","X")</f>
        <v>#REF!</v>
      </c>
      <c r="S200" s="218" t="e">
        <f>IF(_xlfn.XLOOKUP(Dico2[[#This Row],[Nom du champ]],[1]!CmdinfoPM[Donnée],[1]!CmdinfoPM[Donnée],"",0,1)="","","X")</f>
        <v>#REF!</v>
      </c>
      <c r="T200" s="218" t="e">
        <f>IF(_xlfn.XLOOKUP(Dico2[[#This Row],[Nom du champ]],[1]!ARCmdInfoPM[Donnée],[1]!ARCmdInfoPM[Donnée],"",0,1)="","","X")</f>
        <v>#REF!</v>
      </c>
      <c r="U200" s="218" t="e">
        <f>IF(_xlfn.XLOOKUP(Dico2[[#This Row],[Nom du champ]],[1]!ARMad[Donnée],[1]!ARMad[Donnée],"",0,1)="","","X")</f>
        <v>#REF!</v>
      </c>
      <c r="V200" s="218" t="e">
        <f>IF(_xlfn.XLOOKUP(Dico2[[#This Row],[Nom du champ]],[1]!NotifPrev[Donnée],[1]!NotifPrev[Donnée],"",0,1)="","","X")</f>
        <v>#REF!</v>
      </c>
      <c r="W200" s="218" t="e">
        <f>IF(_xlfn.XLOOKUP(Dico2[[#This Row],[Nom du champ]],[1]!CRInfoSyndic[Donnée],[1]!CRInfoSyndic[Donnée],"",0,1)="","","X")</f>
        <v>#REF!</v>
      </c>
      <c r="X200" s="218" t="e">
        <f>IF(_xlfn.XLOOKUP(Dico2[[#This Row],[Nom du champ]],[1]!Addu[Donnée],[1]!Addu[Donnée],"",0,1)="","","X")</f>
        <v>#REF!</v>
      </c>
      <c r="Y200" s="218" t="e">
        <f>IF(_xlfn.XLOOKUP(Dico2[[#This Row],[Nom du champ]],[1]!CRAddu[Donnée],[1]!CRAddu[Donnée],"",0,1)="","","X")</f>
        <v>#REF!</v>
      </c>
      <c r="Z200" s="218" t="e">
        <f>IF(_xlfn.XLOOKUP(Dico2[[#This Row],[Nom du champ]],[1]!CmdAnn[Donnée],[1]!CmdAnn[Donnée],"",0,1)="","","X")</f>
        <v>#REF!</v>
      </c>
      <c r="AA200" s="218" t="e">
        <f>IF(_xlfn.XLOOKUP(Dico2[[#This Row],[Nom du champ]],[1]!CRAnnu[Donnée],[1]!CRAnnu[Donnée],"",0,1)="","","X")</f>
        <v>#REF!</v>
      </c>
    </row>
    <row r="201" spans="1:27">
      <c r="A201" s="210" t="s">
        <v>282</v>
      </c>
      <c r="B201" s="211" t="s">
        <v>42</v>
      </c>
      <c r="D201" s="218" t="e">
        <f>IF(_xlfn.XLOOKUP(Dico2[[#This Row],[Nom du champ]],[1]!IPE[Donnée],[1]!IPE[Donnée],"",0,1)="","","X")</f>
        <v>#REF!</v>
      </c>
      <c r="E201" s="218" t="e">
        <f>IF(_xlfn.XLOOKUP(Dico2[[#This Row],[Nom du champ]],[1]!CmdPB[Donnée],[1]!CmdPB[Donnée],"",0,1)="","","X")</f>
        <v>#REF!</v>
      </c>
      <c r="F201" s="218" t="e">
        <f>IF(_xlfn.XLOOKUP(Dico2[[#This Row],[Nom du champ]],[1]!ARcmdPB[Donnée],[1]!ARcmdPB[Donnée],"",0,1)="","","X")</f>
        <v>#REF!</v>
      </c>
      <c r="G201" s="218" t="e">
        <f>IF(_xlfn.XLOOKUP(Dico2[[#This Row],[Nom du champ]],[1]!CRcmdPB[Donnée],[1]!CRcmdPB[Donnée],"",0,1)="","","X")</f>
        <v>#REF!</v>
      </c>
      <c r="H201" s="218" t="e">
        <f>IF(_xlfn.XLOOKUP(Dico2[[#This Row],[Nom du champ]],[1]!AnnulationPB[Donnée],[1]!AnnulationPB[Donnée],"",0,1)="","","X")</f>
        <v>#REF!</v>
      </c>
      <c r="I201" s="218" t="e">
        <f>IF(_xlfn.XLOOKUP(Dico2[[#This Row],[Nom du champ]],[1]!ARannulationPB[Donnée],[1]!ARannulationPB[Donnée],"",0,1)="","","X")</f>
        <v>#REF!</v>
      </c>
      <c r="J201" s="218" t="e">
        <f>IF(_xlfn.XLOOKUP(Dico2[[#This Row],[Nom du champ]],[1]!CmdExtU[Donnée],[1]!CmdExtU[Donnée],"",0,1)="","","X")</f>
        <v>#REF!</v>
      </c>
      <c r="K201" s="218" t="e">
        <f>IF(_xlfn.XLOOKUP(Dico2[[#This Row],[Nom du champ]],[1]!ARCmdExtU[Donnée],[1]!ARCmdExtU[Donnée],"",0,1)="","","X")</f>
        <v>#REF!</v>
      </c>
      <c r="L201" s="218" t="e">
        <f>IF(_xlfn.XLOOKUP(Dico2[[#This Row],[Nom du champ]],[1]!CRCmdExtU[Donnée],[1]!CRCmdExtU[Donnée],"",0,1)="","","X")</f>
        <v>#REF!</v>
      </c>
      <c r="M201" s="218" t="e">
        <f>IF(_xlfn.XLOOKUP(Dico2[[#This Row],[Nom du champ]],[1]!CRMad[Donnée],[1]!CRMad[Donnée],"",0,1)="","","X")</f>
        <v>#REF!</v>
      </c>
      <c r="N201" s="218" t="e">
        <f>IF(_xlfn.XLOOKUP(Dico2[[#This Row],[Nom du champ]],[1]!DeltaIPE[Donnée],[1]!DeltaIPE[Donnée],"",0,1)="","","X")</f>
        <v>#REF!</v>
      </c>
      <c r="O201" s="218" t="e">
        <f>IF(_xlfn.XLOOKUP(Dico2[[#This Row],[Nom du champ]],[1]!HistoIPE[Donnée],[1]!HistoIPE[Donnée],"",0,1)="","","X")</f>
        <v>#REF!</v>
      </c>
      <c r="P201" s="218" t="e">
        <f>IF(_xlfn.XLOOKUP(Dico2[[#This Row],[Nom du champ]],[1]!CPN[Donnée],[1]!CPN[Donnée],"",0,1)="","","X")</f>
        <v>#REF!</v>
      </c>
      <c r="Q201" s="218" t="e">
        <f>IF(_xlfn.XLOOKUP(Dico2[[#This Row],[Nom du champ]],[1]!DeltaCPN[Donnée],[1]!DeltaCPN[Donnée],"",0,1)="","","X")</f>
        <v>#REF!</v>
      </c>
      <c r="R201" s="218" t="e">
        <f>IF(_xlfn.XLOOKUP(Dico2[[#This Row],[Nom du champ]],[1]!HistoCPN[Donnée],[1]!HistoCPN[Donnée],"",0,1)="","","X")</f>
        <v>#REF!</v>
      </c>
      <c r="S201" s="218" t="e">
        <f>IF(_xlfn.XLOOKUP(Dico2[[#This Row],[Nom du champ]],[1]!CmdinfoPM[Donnée],[1]!CmdinfoPM[Donnée],"",0,1)="","","X")</f>
        <v>#REF!</v>
      </c>
      <c r="T201" s="218" t="e">
        <f>IF(_xlfn.XLOOKUP(Dico2[[#This Row],[Nom du champ]],[1]!ARCmdInfoPM[Donnée],[1]!ARCmdInfoPM[Donnée],"",0,1)="","","X")</f>
        <v>#REF!</v>
      </c>
      <c r="U201" s="218" t="e">
        <f>IF(_xlfn.XLOOKUP(Dico2[[#This Row],[Nom du champ]],[1]!ARMad[Donnée],[1]!ARMad[Donnée],"",0,1)="","","X")</f>
        <v>#REF!</v>
      </c>
      <c r="V201" s="218" t="e">
        <f>IF(_xlfn.XLOOKUP(Dico2[[#This Row],[Nom du champ]],[1]!NotifPrev[Donnée],[1]!NotifPrev[Donnée],"",0,1)="","","X")</f>
        <v>#REF!</v>
      </c>
      <c r="W201" s="218" t="e">
        <f>IF(_xlfn.XLOOKUP(Dico2[[#This Row],[Nom du champ]],[1]!CRInfoSyndic[Donnée],[1]!CRInfoSyndic[Donnée],"",0,1)="","","X")</f>
        <v>#REF!</v>
      </c>
      <c r="X201" s="218" t="e">
        <f>IF(_xlfn.XLOOKUP(Dico2[[#This Row],[Nom du champ]],[1]!Addu[Donnée],[1]!Addu[Donnée],"",0,1)="","","X")</f>
        <v>#REF!</v>
      </c>
      <c r="Y201" s="218" t="e">
        <f>IF(_xlfn.XLOOKUP(Dico2[[#This Row],[Nom du champ]],[1]!CRAddu[Donnée],[1]!CRAddu[Donnée],"",0,1)="","","X")</f>
        <v>#REF!</v>
      </c>
      <c r="Z201" s="218" t="e">
        <f>IF(_xlfn.XLOOKUP(Dico2[[#This Row],[Nom du champ]],[1]!CmdAnn[Donnée],[1]!CmdAnn[Donnée],"",0,1)="","","X")</f>
        <v>#REF!</v>
      </c>
      <c r="AA201" s="218" t="e">
        <f>IF(_xlfn.XLOOKUP(Dico2[[#This Row],[Nom du champ]],[1]!CRAnnu[Donnée],[1]!CRAnnu[Donnée],"",0,1)="","","X")</f>
        <v>#REF!</v>
      </c>
    </row>
    <row r="202" spans="1:27" ht="20.399999999999999">
      <c r="A202" s="222" t="s">
        <v>34</v>
      </c>
      <c r="B202" s="221" t="s">
        <v>42</v>
      </c>
      <c r="D202" s="218" t="e">
        <f>IF(_xlfn.XLOOKUP(Dico2[[#This Row],[Nom du champ]],[1]!IPE[Donnée],[1]!IPE[Donnée],"",0,1)="","","X")</f>
        <v>#REF!</v>
      </c>
      <c r="E202" s="218" t="e">
        <f>IF(_xlfn.XLOOKUP(Dico2[[#This Row],[Nom du champ]],[1]!CmdPB[Donnée],[1]!CmdPB[Donnée],"",0,1)="","","X")</f>
        <v>#REF!</v>
      </c>
      <c r="F202" s="218" t="e">
        <f>IF(_xlfn.XLOOKUP(Dico2[[#This Row],[Nom du champ]],[1]!ARcmdPB[Donnée],[1]!ARcmdPB[Donnée],"",0,1)="","","X")</f>
        <v>#REF!</v>
      </c>
      <c r="G202" s="218" t="e">
        <f>IF(_xlfn.XLOOKUP(Dico2[[#This Row],[Nom du champ]],[1]!CRcmdPB[Donnée],[1]!CRcmdPB[Donnée],"",0,1)="","","X")</f>
        <v>#REF!</v>
      </c>
      <c r="H202" s="218" t="e">
        <f>IF(_xlfn.XLOOKUP(Dico2[[#This Row],[Nom du champ]],[1]!AnnulationPB[Donnée],[1]!AnnulationPB[Donnée],"",0,1)="","","X")</f>
        <v>#REF!</v>
      </c>
      <c r="I202" s="218" t="e">
        <f>IF(_xlfn.XLOOKUP(Dico2[[#This Row],[Nom du champ]],[1]!ARannulationPB[Donnée],[1]!ARannulationPB[Donnée],"",0,1)="","","X")</f>
        <v>#REF!</v>
      </c>
      <c r="J202" s="218" t="e">
        <f>IF(_xlfn.XLOOKUP(Dico2[[#This Row],[Nom du champ]],[1]!CmdExtU[Donnée],[1]!CmdExtU[Donnée],"",0,1)="","","X")</f>
        <v>#REF!</v>
      </c>
      <c r="K202" s="218" t="e">
        <f>IF(_xlfn.XLOOKUP(Dico2[[#This Row],[Nom du champ]],[1]!ARCmdExtU[Donnée],[1]!ARCmdExtU[Donnée],"",0,1)="","","X")</f>
        <v>#REF!</v>
      </c>
      <c r="L202" s="218" t="e">
        <f>IF(_xlfn.XLOOKUP(Dico2[[#This Row],[Nom du champ]],[1]!CRCmdExtU[Donnée],[1]!CRCmdExtU[Donnée],"",0,1)="","","X")</f>
        <v>#REF!</v>
      </c>
      <c r="M202" s="218" t="e">
        <f>IF(_xlfn.XLOOKUP(Dico2[[#This Row],[Nom du champ]],[1]!CRMad[Donnée],[1]!CRMad[Donnée],"",0,1)="","","X")</f>
        <v>#REF!</v>
      </c>
      <c r="N202" s="218" t="e">
        <f>IF(_xlfn.XLOOKUP(Dico2[[#This Row],[Nom du champ]],[1]!DeltaIPE[Donnée],[1]!DeltaIPE[Donnée],"",0,1)="","","X")</f>
        <v>#REF!</v>
      </c>
      <c r="O202" s="218" t="e">
        <f>IF(_xlfn.XLOOKUP(Dico2[[#This Row],[Nom du champ]],[1]!HistoIPE[Donnée],[1]!HistoIPE[Donnée],"",0,1)="","","X")</f>
        <v>#REF!</v>
      </c>
      <c r="P202" s="218" t="e">
        <f>IF(_xlfn.XLOOKUP(Dico2[[#This Row],[Nom du champ]],[1]!CPN[Donnée],[1]!CPN[Donnée],"",0,1)="","","X")</f>
        <v>#REF!</v>
      </c>
      <c r="Q202" s="218" t="e">
        <f>IF(_xlfn.XLOOKUP(Dico2[[#This Row],[Nom du champ]],[1]!DeltaCPN[Donnée],[1]!DeltaCPN[Donnée],"",0,1)="","","X")</f>
        <v>#REF!</v>
      </c>
      <c r="R202" s="218" t="e">
        <f>IF(_xlfn.XLOOKUP(Dico2[[#This Row],[Nom du champ]],[1]!HistoCPN[Donnée],[1]!HistoCPN[Donnée],"",0,1)="","","X")</f>
        <v>#REF!</v>
      </c>
      <c r="S202" s="218" t="e">
        <f>IF(_xlfn.XLOOKUP(Dico2[[#This Row],[Nom du champ]],[1]!CmdinfoPM[Donnée],[1]!CmdinfoPM[Donnée],"",0,1)="","","X")</f>
        <v>#REF!</v>
      </c>
      <c r="T202" s="218" t="e">
        <f>IF(_xlfn.XLOOKUP(Dico2[[#This Row],[Nom du champ]],[1]!ARCmdInfoPM[Donnée],[1]!ARCmdInfoPM[Donnée],"",0,1)="","","X")</f>
        <v>#REF!</v>
      </c>
      <c r="U202" s="218" t="e">
        <f>IF(_xlfn.XLOOKUP(Dico2[[#This Row],[Nom du champ]],[1]!ARMad[Donnée],[1]!ARMad[Donnée],"",0,1)="","","X")</f>
        <v>#REF!</v>
      </c>
      <c r="V202" s="218" t="e">
        <f>IF(_xlfn.XLOOKUP(Dico2[[#This Row],[Nom du champ]],[1]!NotifPrev[Donnée],[1]!NotifPrev[Donnée],"",0,1)="","","X")</f>
        <v>#REF!</v>
      </c>
      <c r="W202" s="218" t="e">
        <f>IF(_xlfn.XLOOKUP(Dico2[[#This Row],[Nom du champ]],[1]!CRInfoSyndic[Donnée],[1]!CRInfoSyndic[Donnée],"",0,1)="","","X")</f>
        <v>#REF!</v>
      </c>
      <c r="X202" s="218" t="e">
        <f>IF(_xlfn.XLOOKUP(Dico2[[#This Row],[Nom du champ]],[1]!Addu[Donnée],[1]!Addu[Donnée],"",0,1)="","","X")</f>
        <v>#REF!</v>
      </c>
      <c r="Y202" s="218" t="e">
        <f>IF(_xlfn.XLOOKUP(Dico2[[#This Row],[Nom du champ]],[1]!CRAddu[Donnée],[1]!CRAddu[Donnée],"",0,1)="","","X")</f>
        <v>#REF!</v>
      </c>
      <c r="Z202" s="218" t="e">
        <f>IF(_xlfn.XLOOKUP(Dico2[[#This Row],[Nom du champ]],[1]!CmdAnn[Donnée],[1]!CmdAnn[Donnée],"",0,1)="","","X")</f>
        <v>#REF!</v>
      </c>
      <c r="AA202" s="218" t="e">
        <f>IF(_xlfn.XLOOKUP(Dico2[[#This Row],[Nom du champ]],[1]!CRAnnu[Donnée],[1]!CRAnnu[Donnée],"",0,1)="","","X")</f>
        <v>#REF!</v>
      </c>
    </row>
    <row r="203" spans="1:27">
      <c r="A203" s="219" t="s">
        <v>22</v>
      </c>
      <c r="B203" s="221"/>
      <c r="D203" s="218" t="e">
        <f>IF(_xlfn.XLOOKUP(Dico2[[#This Row],[Nom du champ]],[1]!IPE[Donnée],[1]!IPE[Donnée],"",0,1)="","","X")</f>
        <v>#REF!</v>
      </c>
      <c r="E203" s="218" t="e">
        <f>IF(_xlfn.XLOOKUP(Dico2[[#This Row],[Nom du champ]],[1]!CmdPB[Donnée],[1]!CmdPB[Donnée],"",0,1)="","","X")</f>
        <v>#REF!</v>
      </c>
      <c r="F203" s="218" t="e">
        <f>IF(_xlfn.XLOOKUP(Dico2[[#This Row],[Nom du champ]],[1]!ARcmdPB[Donnée],[1]!ARcmdPB[Donnée],"",0,1)="","","X")</f>
        <v>#REF!</v>
      </c>
      <c r="G203" s="218" t="e">
        <f>IF(_xlfn.XLOOKUP(Dico2[[#This Row],[Nom du champ]],[1]!CRcmdPB[Donnée],[1]!CRcmdPB[Donnée],"",0,1)="","","X")</f>
        <v>#REF!</v>
      </c>
      <c r="H203" s="218" t="e">
        <f>IF(_xlfn.XLOOKUP(Dico2[[#This Row],[Nom du champ]],[1]!AnnulationPB[Donnée],[1]!AnnulationPB[Donnée],"",0,1)="","","X")</f>
        <v>#REF!</v>
      </c>
      <c r="I203" s="218" t="e">
        <f>IF(_xlfn.XLOOKUP(Dico2[[#This Row],[Nom du champ]],[1]!ARannulationPB[Donnée],[1]!ARannulationPB[Donnée],"",0,1)="","","X")</f>
        <v>#REF!</v>
      </c>
      <c r="J203" s="218" t="e">
        <f>IF(_xlfn.XLOOKUP(Dico2[[#This Row],[Nom du champ]],[1]!CmdExtU[Donnée],[1]!CmdExtU[Donnée],"",0,1)="","","X")</f>
        <v>#REF!</v>
      </c>
      <c r="K203" s="218" t="e">
        <f>IF(_xlfn.XLOOKUP(Dico2[[#This Row],[Nom du champ]],[1]!ARCmdExtU[Donnée],[1]!ARCmdExtU[Donnée],"",0,1)="","","X")</f>
        <v>#REF!</v>
      </c>
      <c r="L203" s="218" t="e">
        <f>IF(_xlfn.XLOOKUP(Dico2[[#This Row],[Nom du champ]],[1]!CRCmdExtU[Donnée],[1]!CRCmdExtU[Donnée],"",0,1)="","","X")</f>
        <v>#REF!</v>
      </c>
      <c r="M203" s="218" t="e">
        <f>IF(_xlfn.XLOOKUP(Dico2[[#This Row],[Nom du champ]],[1]!CRMad[Donnée],[1]!CRMad[Donnée],"",0,1)="","","X")</f>
        <v>#REF!</v>
      </c>
      <c r="N203" s="218" t="e">
        <f>IF(_xlfn.XLOOKUP(Dico2[[#This Row],[Nom du champ]],[1]!DeltaIPE[Donnée],[1]!DeltaIPE[Donnée],"",0,1)="","","X")</f>
        <v>#REF!</v>
      </c>
      <c r="O203" s="218" t="e">
        <f>IF(_xlfn.XLOOKUP(Dico2[[#This Row],[Nom du champ]],[1]!HistoIPE[Donnée],[1]!HistoIPE[Donnée],"",0,1)="","","X")</f>
        <v>#REF!</v>
      </c>
      <c r="P203" s="218" t="e">
        <f>IF(_xlfn.XLOOKUP(Dico2[[#This Row],[Nom du champ]],[1]!CPN[Donnée],[1]!CPN[Donnée],"",0,1)="","","X")</f>
        <v>#REF!</v>
      </c>
      <c r="Q203" s="218" t="e">
        <f>IF(_xlfn.XLOOKUP(Dico2[[#This Row],[Nom du champ]],[1]!DeltaCPN[Donnée],[1]!DeltaCPN[Donnée],"",0,1)="","","X")</f>
        <v>#REF!</v>
      </c>
      <c r="R203" s="218" t="e">
        <f>IF(_xlfn.XLOOKUP(Dico2[[#This Row],[Nom du champ]],[1]!HistoCPN[Donnée],[1]!HistoCPN[Donnée],"",0,1)="","","X")</f>
        <v>#REF!</v>
      </c>
      <c r="S203" s="218" t="e">
        <f>IF(_xlfn.XLOOKUP(Dico2[[#This Row],[Nom du champ]],[1]!CmdinfoPM[Donnée],[1]!CmdinfoPM[Donnée],"",0,1)="","","X")</f>
        <v>#REF!</v>
      </c>
      <c r="T203" s="218" t="e">
        <f>IF(_xlfn.XLOOKUP(Dico2[[#This Row],[Nom du champ]],[1]!ARCmdInfoPM[Donnée],[1]!ARCmdInfoPM[Donnée],"",0,1)="","","X")</f>
        <v>#REF!</v>
      </c>
      <c r="U203" s="218" t="e">
        <f>IF(_xlfn.XLOOKUP(Dico2[[#This Row],[Nom du champ]],[1]!ARMad[Donnée],[1]!ARMad[Donnée],"",0,1)="","","X")</f>
        <v>#REF!</v>
      </c>
      <c r="V203" s="218" t="e">
        <f>IF(_xlfn.XLOOKUP(Dico2[[#This Row],[Nom du champ]],[1]!NotifPrev[Donnée],[1]!NotifPrev[Donnée],"",0,1)="","","X")</f>
        <v>#REF!</v>
      </c>
      <c r="W203" s="218" t="e">
        <f>IF(_xlfn.XLOOKUP(Dico2[[#This Row],[Nom du champ]],[1]!CRInfoSyndic[Donnée],[1]!CRInfoSyndic[Donnée],"",0,1)="","","X")</f>
        <v>#REF!</v>
      </c>
      <c r="X203" s="218" t="e">
        <f>IF(_xlfn.XLOOKUP(Dico2[[#This Row],[Nom du champ]],[1]!Addu[Donnée],[1]!Addu[Donnée],"",0,1)="","","X")</f>
        <v>#REF!</v>
      </c>
      <c r="Y203" s="218" t="e">
        <f>IF(_xlfn.XLOOKUP(Dico2[[#This Row],[Nom du champ]],[1]!CRAddu[Donnée],[1]!CRAddu[Donnée],"",0,1)="","","X")</f>
        <v>#REF!</v>
      </c>
      <c r="Z203" s="218" t="e">
        <f>IF(_xlfn.XLOOKUP(Dico2[[#This Row],[Nom du champ]],[1]!CmdAnn[Donnée],[1]!CmdAnn[Donnée],"",0,1)="","","X")</f>
        <v>#REF!</v>
      </c>
      <c r="AA203" s="218" t="e">
        <f>IF(_xlfn.XLOOKUP(Dico2[[#This Row],[Nom du champ]],[1]!CRAnnu[Donnée],[1]!CRAnnu[Donnée],"",0,1)="","","X")</f>
        <v>#REF!</v>
      </c>
    </row>
    <row r="204" spans="1:27">
      <c r="A204" s="211" t="s">
        <v>324</v>
      </c>
      <c r="B204" s="211" t="s">
        <v>325</v>
      </c>
      <c r="D204" s="218" t="e">
        <f>IF(_xlfn.XLOOKUP(Dico2[[#This Row],[Nom du champ]],[1]!IPE[Donnée],[1]!IPE[Donnée],"",0,1)="","","X")</f>
        <v>#REF!</v>
      </c>
      <c r="E204" s="218" t="e">
        <f>IF(_xlfn.XLOOKUP(Dico2[[#This Row],[Nom du champ]],[1]!CmdPB[Donnée],[1]!CmdPB[Donnée],"",0,1)="","","X")</f>
        <v>#REF!</v>
      </c>
      <c r="F204" s="218" t="e">
        <f>IF(_xlfn.XLOOKUP(Dico2[[#This Row],[Nom du champ]],[1]!ARcmdPB[Donnée],[1]!ARcmdPB[Donnée],"",0,1)="","","X")</f>
        <v>#REF!</v>
      </c>
      <c r="G204" s="218" t="e">
        <f>IF(_xlfn.XLOOKUP(Dico2[[#This Row],[Nom du champ]],[1]!CRcmdPB[Donnée],[1]!CRcmdPB[Donnée],"",0,1)="","","X")</f>
        <v>#REF!</v>
      </c>
      <c r="H204" s="218" t="e">
        <f>IF(_xlfn.XLOOKUP(Dico2[[#This Row],[Nom du champ]],[1]!AnnulationPB[Donnée],[1]!AnnulationPB[Donnée],"",0,1)="","","X")</f>
        <v>#REF!</v>
      </c>
      <c r="I204" s="218" t="e">
        <f>IF(_xlfn.XLOOKUP(Dico2[[#This Row],[Nom du champ]],[1]!ARannulationPB[Donnée],[1]!ARannulationPB[Donnée],"",0,1)="","","X")</f>
        <v>#REF!</v>
      </c>
      <c r="J204" s="218" t="e">
        <f>IF(_xlfn.XLOOKUP(Dico2[[#This Row],[Nom du champ]],[1]!CmdExtU[Donnée],[1]!CmdExtU[Donnée],"",0,1)="","","X")</f>
        <v>#REF!</v>
      </c>
      <c r="K204" s="218" t="e">
        <f>IF(_xlfn.XLOOKUP(Dico2[[#This Row],[Nom du champ]],[1]!ARCmdExtU[Donnée],[1]!ARCmdExtU[Donnée],"",0,1)="","","X")</f>
        <v>#REF!</v>
      </c>
      <c r="L204" s="218" t="e">
        <f>IF(_xlfn.XLOOKUP(Dico2[[#This Row],[Nom du champ]],[1]!CRCmdExtU[Donnée],[1]!CRCmdExtU[Donnée],"",0,1)="","","X")</f>
        <v>#REF!</v>
      </c>
      <c r="M204" s="218" t="e">
        <f>IF(_xlfn.XLOOKUP(Dico2[[#This Row],[Nom du champ]],[1]!CRMad[Donnée],[1]!CRMad[Donnée],"",0,1)="","","X")</f>
        <v>#REF!</v>
      </c>
      <c r="N204" s="218" t="e">
        <f>IF(_xlfn.XLOOKUP(Dico2[[#This Row],[Nom du champ]],[1]!DeltaIPE[Donnée],[1]!DeltaIPE[Donnée],"",0,1)="","","X")</f>
        <v>#REF!</v>
      </c>
      <c r="O204" s="218" t="e">
        <f>IF(_xlfn.XLOOKUP(Dico2[[#This Row],[Nom du champ]],[1]!HistoIPE[Donnée],[1]!HistoIPE[Donnée],"",0,1)="","","X")</f>
        <v>#REF!</v>
      </c>
      <c r="P204" s="218" t="e">
        <f>IF(_xlfn.XLOOKUP(Dico2[[#This Row],[Nom du champ]],[1]!CPN[Donnée],[1]!CPN[Donnée],"",0,1)="","","X")</f>
        <v>#REF!</v>
      </c>
      <c r="Q204" s="218" t="e">
        <f>IF(_xlfn.XLOOKUP(Dico2[[#This Row],[Nom du champ]],[1]!DeltaCPN[Donnée],[1]!DeltaCPN[Donnée],"",0,1)="","","X")</f>
        <v>#REF!</v>
      </c>
      <c r="R204" s="218" t="e">
        <f>IF(_xlfn.XLOOKUP(Dico2[[#This Row],[Nom du champ]],[1]!HistoCPN[Donnée],[1]!HistoCPN[Donnée],"",0,1)="","","X")</f>
        <v>#REF!</v>
      </c>
      <c r="S204" s="218" t="e">
        <f>IF(_xlfn.XLOOKUP(Dico2[[#This Row],[Nom du champ]],[1]!CmdinfoPM[Donnée],[1]!CmdinfoPM[Donnée],"",0,1)="","","X")</f>
        <v>#REF!</v>
      </c>
      <c r="T204" s="218" t="e">
        <f>IF(_xlfn.XLOOKUP(Dico2[[#This Row],[Nom du champ]],[1]!ARCmdInfoPM[Donnée],[1]!ARCmdInfoPM[Donnée],"",0,1)="","","X")</f>
        <v>#REF!</v>
      </c>
      <c r="U204" s="218" t="e">
        <f>IF(_xlfn.XLOOKUP(Dico2[[#This Row],[Nom du champ]],[1]!ARMad[Donnée],[1]!ARMad[Donnée],"",0,1)="","","X")</f>
        <v>#REF!</v>
      </c>
      <c r="V204" s="218" t="e">
        <f>IF(_xlfn.XLOOKUP(Dico2[[#This Row],[Nom du champ]],[1]!NotifPrev[Donnée],[1]!NotifPrev[Donnée],"",0,1)="","","X")</f>
        <v>#REF!</v>
      </c>
      <c r="W204" s="218" t="e">
        <f>IF(_xlfn.XLOOKUP(Dico2[[#This Row],[Nom du champ]],[1]!CRInfoSyndic[Donnée],[1]!CRInfoSyndic[Donnée],"",0,1)="","","X")</f>
        <v>#REF!</v>
      </c>
      <c r="X204" s="218" t="e">
        <f>IF(_xlfn.XLOOKUP(Dico2[[#This Row],[Nom du champ]],[1]!Addu[Donnée],[1]!Addu[Donnée],"",0,1)="","","X")</f>
        <v>#REF!</v>
      </c>
      <c r="Y204" s="218" t="e">
        <f>IF(_xlfn.XLOOKUP(Dico2[[#This Row],[Nom du champ]],[1]!CRAddu[Donnée],[1]!CRAddu[Donnée],"",0,1)="","","X")</f>
        <v>#REF!</v>
      </c>
      <c r="Z204" s="218" t="e">
        <f>IF(_xlfn.XLOOKUP(Dico2[[#This Row],[Nom du champ]],[1]!CmdAnn[Donnée],[1]!CmdAnn[Donnée],"",0,1)="","","X")</f>
        <v>#REF!</v>
      </c>
      <c r="AA204" s="218" t="e">
        <f>IF(_xlfn.XLOOKUP(Dico2[[#This Row],[Nom du champ]],[1]!CRAnnu[Donnée],[1]!CRAnnu[Donnée],"",0,1)="","","X")</f>
        <v>#REF!</v>
      </c>
    </row>
    <row r="205" spans="1:27">
      <c r="A205" s="221" t="s">
        <v>153</v>
      </c>
      <c r="B205" s="232" t="s">
        <v>42</v>
      </c>
      <c r="D205" s="218" t="e">
        <f>IF(_xlfn.XLOOKUP(Dico2[[#This Row],[Nom du champ]],[1]!IPE[Donnée],[1]!IPE[Donnée],"",0,1)="","","X")</f>
        <v>#REF!</v>
      </c>
      <c r="E205" s="218" t="e">
        <f>IF(_xlfn.XLOOKUP(Dico2[[#This Row],[Nom du champ]],[1]!CmdPB[Donnée],[1]!CmdPB[Donnée],"",0,1)="","","X")</f>
        <v>#REF!</v>
      </c>
      <c r="F205" s="218" t="e">
        <f>IF(_xlfn.XLOOKUP(Dico2[[#This Row],[Nom du champ]],[1]!ARcmdPB[Donnée],[1]!ARcmdPB[Donnée],"",0,1)="","","X")</f>
        <v>#REF!</v>
      </c>
      <c r="G205" s="218" t="e">
        <f>IF(_xlfn.XLOOKUP(Dico2[[#This Row],[Nom du champ]],[1]!CRcmdPB[Donnée],[1]!CRcmdPB[Donnée],"",0,1)="","","X")</f>
        <v>#REF!</v>
      </c>
      <c r="H205" s="218" t="e">
        <f>IF(_xlfn.XLOOKUP(Dico2[[#This Row],[Nom du champ]],[1]!AnnulationPB[Donnée],[1]!AnnulationPB[Donnée],"",0,1)="","","X")</f>
        <v>#REF!</v>
      </c>
      <c r="I205" s="218" t="e">
        <f>IF(_xlfn.XLOOKUP(Dico2[[#This Row],[Nom du champ]],[1]!ARannulationPB[Donnée],[1]!ARannulationPB[Donnée],"",0,1)="","","X")</f>
        <v>#REF!</v>
      </c>
      <c r="J205" s="218" t="e">
        <f>IF(_xlfn.XLOOKUP(Dico2[[#This Row],[Nom du champ]],[1]!CmdExtU[Donnée],[1]!CmdExtU[Donnée],"",0,1)="","","X")</f>
        <v>#REF!</v>
      </c>
      <c r="K205" s="218" t="e">
        <f>IF(_xlfn.XLOOKUP(Dico2[[#This Row],[Nom du champ]],[1]!ARCmdExtU[Donnée],[1]!ARCmdExtU[Donnée],"",0,1)="","","X")</f>
        <v>#REF!</v>
      </c>
      <c r="L205" s="218" t="e">
        <f>IF(_xlfn.XLOOKUP(Dico2[[#This Row],[Nom du champ]],[1]!CRCmdExtU[Donnée],[1]!CRCmdExtU[Donnée],"",0,1)="","","X")</f>
        <v>#REF!</v>
      </c>
      <c r="M205" s="218" t="e">
        <f>IF(_xlfn.XLOOKUP(Dico2[[#This Row],[Nom du champ]],[1]!CRMad[Donnée],[1]!CRMad[Donnée],"",0,1)="","","X")</f>
        <v>#REF!</v>
      </c>
      <c r="N205" s="218" t="e">
        <f>IF(_xlfn.XLOOKUP(Dico2[[#This Row],[Nom du champ]],[1]!DeltaIPE[Donnée],[1]!DeltaIPE[Donnée],"",0,1)="","","X")</f>
        <v>#REF!</v>
      </c>
      <c r="O205" s="218" t="e">
        <f>IF(_xlfn.XLOOKUP(Dico2[[#This Row],[Nom du champ]],[1]!HistoIPE[Donnée],[1]!HistoIPE[Donnée],"",0,1)="","","X")</f>
        <v>#REF!</v>
      </c>
      <c r="P205" s="218" t="e">
        <f>IF(_xlfn.XLOOKUP(Dico2[[#This Row],[Nom du champ]],[1]!CPN[Donnée],[1]!CPN[Donnée],"",0,1)="","","X")</f>
        <v>#REF!</v>
      </c>
      <c r="Q205" s="218" t="e">
        <f>IF(_xlfn.XLOOKUP(Dico2[[#This Row],[Nom du champ]],[1]!DeltaCPN[Donnée],[1]!DeltaCPN[Donnée],"",0,1)="","","X")</f>
        <v>#REF!</v>
      </c>
      <c r="R205" s="218" t="e">
        <f>IF(_xlfn.XLOOKUP(Dico2[[#This Row],[Nom du champ]],[1]!HistoCPN[Donnée],[1]!HistoCPN[Donnée],"",0,1)="","","X")</f>
        <v>#REF!</v>
      </c>
      <c r="S205" s="218" t="e">
        <f>IF(_xlfn.XLOOKUP(Dico2[[#This Row],[Nom du champ]],[1]!CmdinfoPM[Donnée],[1]!CmdinfoPM[Donnée],"",0,1)="","","X")</f>
        <v>#REF!</v>
      </c>
      <c r="T205" s="218" t="e">
        <f>IF(_xlfn.XLOOKUP(Dico2[[#This Row],[Nom du champ]],[1]!ARCmdInfoPM[Donnée],[1]!ARCmdInfoPM[Donnée],"",0,1)="","","X")</f>
        <v>#REF!</v>
      </c>
      <c r="U205" s="218" t="e">
        <f>IF(_xlfn.XLOOKUP(Dico2[[#This Row],[Nom du champ]],[1]!ARMad[Donnée],[1]!ARMad[Donnée],"",0,1)="","","X")</f>
        <v>#REF!</v>
      </c>
      <c r="V205" s="218" t="e">
        <f>IF(_xlfn.XLOOKUP(Dico2[[#This Row],[Nom du champ]],[1]!NotifPrev[Donnée],[1]!NotifPrev[Donnée],"",0,1)="","","X")</f>
        <v>#REF!</v>
      </c>
      <c r="W205" s="218" t="e">
        <f>IF(_xlfn.XLOOKUP(Dico2[[#This Row],[Nom du champ]],[1]!CRInfoSyndic[Donnée],[1]!CRInfoSyndic[Donnée],"",0,1)="","","X")</f>
        <v>#REF!</v>
      </c>
      <c r="X205" s="218" t="e">
        <f>IF(_xlfn.XLOOKUP(Dico2[[#This Row],[Nom du champ]],[1]!Addu[Donnée],[1]!Addu[Donnée],"",0,1)="","","X")</f>
        <v>#REF!</v>
      </c>
      <c r="Y205" s="218" t="e">
        <f>IF(_xlfn.XLOOKUP(Dico2[[#This Row],[Nom du champ]],[1]!CRAddu[Donnée],[1]!CRAddu[Donnée],"",0,1)="","","X")</f>
        <v>#REF!</v>
      </c>
      <c r="Z205" s="218" t="e">
        <f>IF(_xlfn.XLOOKUP(Dico2[[#This Row],[Nom du champ]],[1]!CmdAnn[Donnée],[1]!CmdAnn[Donnée],"",0,1)="","","X")</f>
        <v>#REF!</v>
      </c>
      <c r="AA205" s="218" t="e">
        <f>IF(_xlfn.XLOOKUP(Dico2[[#This Row],[Nom du champ]],[1]!CRAnnu[Donnée],[1]!CRAnnu[Donnée],"",0,1)="","","X")</f>
        <v>#REF!</v>
      </c>
    </row>
    <row r="206" spans="1:27">
      <c r="A206" s="220" t="s">
        <v>191</v>
      </c>
      <c r="B206" s="211" t="s">
        <v>42</v>
      </c>
      <c r="D206" s="218" t="e">
        <f>IF(_xlfn.XLOOKUP(Dico2[[#This Row],[Nom du champ]],[1]!IPE[Donnée],[1]!IPE[Donnée],"",0,1)="","","X")</f>
        <v>#REF!</v>
      </c>
      <c r="E206" s="218" t="e">
        <f>IF(_xlfn.XLOOKUP(Dico2[[#This Row],[Nom du champ]],[1]!CmdPB[Donnée],[1]!CmdPB[Donnée],"",0,1)="","","X")</f>
        <v>#REF!</v>
      </c>
      <c r="F206" s="218" t="e">
        <f>IF(_xlfn.XLOOKUP(Dico2[[#This Row],[Nom du champ]],[1]!ARcmdPB[Donnée],[1]!ARcmdPB[Donnée],"",0,1)="","","X")</f>
        <v>#REF!</v>
      </c>
      <c r="G206" s="218" t="e">
        <f>IF(_xlfn.XLOOKUP(Dico2[[#This Row],[Nom du champ]],[1]!CRcmdPB[Donnée],[1]!CRcmdPB[Donnée],"",0,1)="","","X")</f>
        <v>#REF!</v>
      </c>
      <c r="H206" s="218" t="e">
        <f>IF(_xlfn.XLOOKUP(Dico2[[#This Row],[Nom du champ]],[1]!AnnulationPB[Donnée],[1]!AnnulationPB[Donnée],"",0,1)="","","X")</f>
        <v>#REF!</v>
      </c>
      <c r="I206" s="218" t="e">
        <f>IF(_xlfn.XLOOKUP(Dico2[[#This Row],[Nom du champ]],[1]!ARannulationPB[Donnée],[1]!ARannulationPB[Donnée],"",0,1)="","","X")</f>
        <v>#REF!</v>
      </c>
      <c r="J206" s="218" t="e">
        <f>IF(_xlfn.XLOOKUP(Dico2[[#This Row],[Nom du champ]],[1]!CmdExtU[Donnée],[1]!CmdExtU[Donnée],"",0,1)="","","X")</f>
        <v>#REF!</v>
      </c>
      <c r="K206" s="218" t="e">
        <f>IF(_xlfn.XLOOKUP(Dico2[[#This Row],[Nom du champ]],[1]!ARCmdExtU[Donnée],[1]!ARCmdExtU[Donnée],"",0,1)="","","X")</f>
        <v>#REF!</v>
      </c>
      <c r="L206" s="218" t="e">
        <f>IF(_xlfn.XLOOKUP(Dico2[[#This Row],[Nom du champ]],[1]!CRCmdExtU[Donnée],[1]!CRCmdExtU[Donnée],"",0,1)="","","X")</f>
        <v>#REF!</v>
      </c>
      <c r="M206" s="218" t="e">
        <f>IF(_xlfn.XLOOKUP(Dico2[[#This Row],[Nom du champ]],[1]!CRMad[Donnée],[1]!CRMad[Donnée],"",0,1)="","","X")</f>
        <v>#REF!</v>
      </c>
      <c r="N206" s="218" t="e">
        <f>IF(_xlfn.XLOOKUP(Dico2[[#This Row],[Nom du champ]],[1]!DeltaIPE[Donnée],[1]!DeltaIPE[Donnée],"",0,1)="","","X")</f>
        <v>#REF!</v>
      </c>
      <c r="O206" s="218" t="e">
        <f>IF(_xlfn.XLOOKUP(Dico2[[#This Row],[Nom du champ]],[1]!HistoIPE[Donnée],[1]!HistoIPE[Donnée],"",0,1)="","","X")</f>
        <v>#REF!</v>
      </c>
      <c r="P206" s="218" t="e">
        <f>IF(_xlfn.XLOOKUP(Dico2[[#This Row],[Nom du champ]],[1]!CPN[Donnée],[1]!CPN[Donnée],"",0,1)="","","X")</f>
        <v>#REF!</v>
      </c>
      <c r="Q206" s="218" t="e">
        <f>IF(_xlfn.XLOOKUP(Dico2[[#This Row],[Nom du champ]],[1]!DeltaCPN[Donnée],[1]!DeltaCPN[Donnée],"",0,1)="","","X")</f>
        <v>#REF!</v>
      </c>
      <c r="R206" s="218" t="e">
        <f>IF(_xlfn.XLOOKUP(Dico2[[#This Row],[Nom du champ]],[1]!HistoCPN[Donnée],[1]!HistoCPN[Donnée],"",0,1)="","","X")</f>
        <v>#REF!</v>
      </c>
      <c r="S206" s="218" t="e">
        <f>IF(_xlfn.XLOOKUP(Dico2[[#This Row],[Nom du champ]],[1]!CmdinfoPM[Donnée],[1]!CmdinfoPM[Donnée],"",0,1)="","","X")</f>
        <v>#REF!</v>
      </c>
      <c r="T206" s="218" t="e">
        <f>IF(_xlfn.XLOOKUP(Dico2[[#This Row],[Nom du champ]],[1]!ARCmdInfoPM[Donnée],[1]!ARCmdInfoPM[Donnée],"",0,1)="","","X")</f>
        <v>#REF!</v>
      </c>
      <c r="U206" s="218" t="e">
        <f>IF(_xlfn.XLOOKUP(Dico2[[#This Row],[Nom du champ]],[1]!ARMad[Donnée],[1]!ARMad[Donnée],"",0,1)="","","X")</f>
        <v>#REF!</v>
      </c>
      <c r="V206" s="218" t="e">
        <f>IF(_xlfn.XLOOKUP(Dico2[[#This Row],[Nom du champ]],[1]!NotifPrev[Donnée],[1]!NotifPrev[Donnée],"",0,1)="","","X")</f>
        <v>#REF!</v>
      </c>
      <c r="W206" s="218" t="e">
        <f>IF(_xlfn.XLOOKUP(Dico2[[#This Row],[Nom du champ]],[1]!CRInfoSyndic[Donnée],[1]!CRInfoSyndic[Donnée],"",0,1)="","","X")</f>
        <v>#REF!</v>
      </c>
      <c r="X206" s="218" t="e">
        <f>IF(_xlfn.XLOOKUP(Dico2[[#This Row],[Nom du champ]],[1]!Addu[Donnée],[1]!Addu[Donnée],"",0,1)="","","X")</f>
        <v>#REF!</v>
      </c>
      <c r="Y206" s="218" t="e">
        <f>IF(_xlfn.XLOOKUP(Dico2[[#This Row],[Nom du champ]],[1]!CRAddu[Donnée],[1]!CRAddu[Donnée],"",0,1)="","","X")</f>
        <v>#REF!</v>
      </c>
      <c r="Z206" s="218" t="e">
        <f>IF(_xlfn.XLOOKUP(Dico2[[#This Row],[Nom du champ]],[1]!CmdAnn[Donnée],[1]!CmdAnn[Donnée],"",0,1)="","","X")</f>
        <v>#REF!</v>
      </c>
      <c r="AA206" s="218" t="e">
        <f>IF(_xlfn.XLOOKUP(Dico2[[#This Row],[Nom du champ]],[1]!CRAnnu[Donnée],[1]!CRAnnu[Donnée],"",0,1)="","","X")</f>
        <v>#REF!</v>
      </c>
    </row>
    <row r="207" spans="1:27">
      <c r="A207" s="211" t="s">
        <v>445</v>
      </c>
      <c r="B207" s="210" t="s">
        <v>832</v>
      </c>
      <c r="D207" s="218" t="e">
        <f>IF(_xlfn.XLOOKUP(Dico2[[#This Row],[Nom du champ]],[1]!IPE[Donnée],[1]!IPE[Donnée],"",0,1)="","","X")</f>
        <v>#REF!</v>
      </c>
      <c r="E207" s="218" t="e">
        <f>IF(_xlfn.XLOOKUP(Dico2[[#This Row],[Nom du champ]],[1]!CmdPB[Donnée],[1]!CmdPB[Donnée],"",0,1)="","","X")</f>
        <v>#REF!</v>
      </c>
      <c r="F207" s="218" t="e">
        <f>IF(_xlfn.XLOOKUP(Dico2[[#This Row],[Nom du champ]],[1]!ARcmdPB[Donnée],[1]!ARcmdPB[Donnée],"",0,1)="","","X")</f>
        <v>#REF!</v>
      </c>
      <c r="G207" s="218" t="e">
        <f>IF(_xlfn.XLOOKUP(Dico2[[#This Row],[Nom du champ]],[1]!CRcmdPB[Donnée],[1]!CRcmdPB[Donnée],"",0,1)="","","X")</f>
        <v>#REF!</v>
      </c>
      <c r="H207" s="218" t="e">
        <f>IF(_xlfn.XLOOKUP(Dico2[[#This Row],[Nom du champ]],[1]!AnnulationPB[Donnée],[1]!AnnulationPB[Donnée],"",0,1)="","","X")</f>
        <v>#REF!</v>
      </c>
      <c r="I207" s="218" t="e">
        <f>IF(_xlfn.XLOOKUP(Dico2[[#This Row],[Nom du champ]],[1]!ARannulationPB[Donnée],[1]!ARannulationPB[Donnée],"",0,1)="","","X")</f>
        <v>#REF!</v>
      </c>
      <c r="J207" s="218" t="e">
        <f>IF(_xlfn.XLOOKUP(Dico2[[#This Row],[Nom du champ]],[1]!CmdExtU[Donnée],[1]!CmdExtU[Donnée],"",0,1)="","","X")</f>
        <v>#REF!</v>
      </c>
      <c r="K207" s="218" t="e">
        <f>IF(_xlfn.XLOOKUP(Dico2[[#This Row],[Nom du champ]],[1]!ARCmdExtU[Donnée],[1]!ARCmdExtU[Donnée],"",0,1)="","","X")</f>
        <v>#REF!</v>
      </c>
      <c r="L207" s="218" t="e">
        <f>IF(_xlfn.XLOOKUP(Dico2[[#This Row],[Nom du champ]],[1]!CRCmdExtU[Donnée],[1]!CRCmdExtU[Donnée],"",0,1)="","","X")</f>
        <v>#REF!</v>
      </c>
      <c r="M207" s="218" t="e">
        <f>IF(_xlfn.XLOOKUP(Dico2[[#This Row],[Nom du champ]],[1]!CRMad[Donnée],[1]!CRMad[Donnée],"",0,1)="","","X")</f>
        <v>#REF!</v>
      </c>
      <c r="N207" s="218" t="e">
        <f>IF(_xlfn.XLOOKUP(Dico2[[#This Row],[Nom du champ]],[1]!DeltaIPE[Donnée],[1]!DeltaIPE[Donnée],"",0,1)="","","X")</f>
        <v>#REF!</v>
      </c>
      <c r="O207" s="218" t="e">
        <f>IF(_xlfn.XLOOKUP(Dico2[[#This Row],[Nom du champ]],[1]!HistoIPE[Donnée],[1]!HistoIPE[Donnée],"",0,1)="","","X")</f>
        <v>#REF!</v>
      </c>
      <c r="P207" s="218" t="e">
        <f>IF(_xlfn.XLOOKUP(Dico2[[#This Row],[Nom du champ]],[1]!CPN[Donnée],[1]!CPN[Donnée],"",0,1)="","","X")</f>
        <v>#REF!</v>
      </c>
      <c r="Q207" s="218" t="e">
        <f>IF(_xlfn.XLOOKUP(Dico2[[#This Row],[Nom du champ]],[1]!DeltaCPN[Donnée],[1]!DeltaCPN[Donnée],"",0,1)="","","X")</f>
        <v>#REF!</v>
      </c>
      <c r="R207" s="218" t="e">
        <f>IF(_xlfn.XLOOKUP(Dico2[[#This Row],[Nom du champ]],[1]!HistoCPN[Donnée],[1]!HistoCPN[Donnée],"",0,1)="","","X")</f>
        <v>#REF!</v>
      </c>
      <c r="S207" s="218" t="e">
        <f>IF(_xlfn.XLOOKUP(Dico2[[#This Row],[Nom du champ]],[1]!CmdinfoPM[Donnée],[1]!CmdinfoPM[Donnée],"",0,1)="","","X")</f>
        <v>#REF!</v>
      </c>
      <c r="T207" s="218" t="e">
        <f>IF(_xlfn.XLOOKUP(Dico2[[#This Row],[Nom du champ]],[1]!ARCmdInfoPM[Donnée],[1]!ARCmdInfoPM[Donnée],"",0,1)="","","X")</f>
        <v>#REF!</v>
      </c>
      <c r="U207" s="218" t="e">
        <f>IF(_xlfn.XLOOKUP(Dico2[[#This Row],[Nom du champ]],[1]!ARMad[Donnée],[1]!ARMad[Donnée],"",0,1)="","","X")</f>
        <v>#REF!</v>
      </c>
      <c r="V207" s="218" t="e">
        <f>IF(_xlfn.XLOOKUP(Dico2[[#This Row],[Nom du champ]],[1]!NotifPrev[Donnée],[1]!NotifPrev[Donnée],"",0,1)="","","X")</f>
        <v>#REF!</v>
      </c>
      <c r="W207" s="218" t="e">
        <f>IF(_xlfn.XLOOKUP(Dico2[[#This Row],[Nom du champ]],[1]!CRInfoSyndic[Donnée],[1]!CRInfoSyndic[Donnée],"",0,1)="","","X")</f>
        <v>#REF!</v>
      </c>
      <c r="X207" s="218" t="e">
        <f>IF(_xlfn.XLOOKUP(Dico2[[#This Row],[Nom du champ]],[1]!Addu[Donnée],[1]!Addu[Donnée],"",0,1)="","","X")</f>
        <v>#REF!</v>
      </c>
      <c r="Y207" s="218" t="e">
        <f>IF(_xlfn.XLOOKUP(Dico2[[#This Row],[Nom du champ]],[1]!CRAddu[Donnée],[1]!CRAddu[Donnée],"",0,1)="","","X")</f>
        <v>#REF!</v>
      </c>
      <c r="Z207" s="218" t="e">
        <f>IF(_xlfn.XLOOKUP(Dico2[[#This Row],[Nom du champ]],[1]!CmdAnn[Donnée],[1]!CmdAnn[Donnée],"",0,1)="","","X")</f>
        <v>#REF!</v>
      </c>
      <c r="AA207" s="218" t="e">
        <f>IF(_xlfn.XLOOKUP(Dico2[[#This Row],[Nom du champ]],[1]!CRAnnu[Donnée],[1]!CRAnnu[Donnée],"",0,1)="","","X")</f>
        <v>#REF!</v>
      </c>
    </row>
    <row r="208" spans="1:27">
      <c r="A208" s="211" t="s">
        <v>369</v>
      </c>
      <c r="B208" s="231" t="s">
        <v>370</v>
      </c>
      <c r="D208" s="218" t="e">
        <f>IF(_xlfn.XLOOKUP(Dico2[[#This Row],[Nom du champ]],[1]!IPE[Donnée],[1]!IPE[Donnée],"",0,1)="","","X")</f>
        <v>#REF!</v>
      </c>
      <c r="E208" s="218" t="e">
        <f>IF(_xlfn.XLOOKUP(Dico2[[#This Row],[Nom du champ]],[1]!CmdPB[Donnée],[1]!CmdPB[Donnée],"",0,1)="","","X")</f>
        <v>#REF!</v>
      </c>
      <c r="F208" s="218" t="e">
        <f>IF(_xlfn.XLOOKUP(Dico2[[#This Row],[Nom du champ]],[1]!ARcmdPB[Donnée],[1]!ARcmdPB[Donnée],"",0,1)="","","X")</f>
        <v>#REF!</v>
      </c>
      <c r="G208" s="218" t="e">
        <f>IF(_xlfn.XLOOKUP(Dico2[[#This Row],[Nom du champ]],[1]!CRcmdPB[Donnée],[1]!CRcmdPB[Donnée],"",0,1)="","","X")</f>
        <v>#REF!</v>
      </c>
      <c r="H208" s="218" t="e">
        <f>IF(_xlfn.XLOOKUP(Dico2[[#This Row],[Nom du champ]],[1]!AnnulationPB[Donnée],[1]!AnnulationPB[Donnée],"",0,1)="","","X")</f>
        <v>#REF!</v>
      </c>
      <c r="I208" s="218" t="e">
        <f>IF(_xlfn.XLOOKUP(Dico2[[#This Row],[Nom du champ]],[1]!ARannulationPB[Donnée],[1]!ARannulationPB[Donnée],"",0,1)="","","X")</f>
        <v>#REF!</v>
      </c>
      <c r="J208" s="218" t="e">
        <f>IF(_xlfn.XLOOKUP(Dico2[[#This Row],[Nom du champ]],[1]!CmdExtU[Donnée],[1]!CmdExtU[Donnée],"",0,1)="","","X")</f>
        <v>#REF!</v>
      </c>
      <c r="K208" s="218" t="e">
        <f>IF(_xlfn.XLOOKUP(Dico2[[#This Row],[Nom du champ]],[1]!ARCmdExtU[Donnée],[1]!ARCmdExtU[Donnée],"",0,1)="","","X")</f>
        <v>#REF!</v>
      </c>
      <c r="L208" s="218" t="e">
        <f>IF(_xlfn.XLOOKUP(Dico2[[#This Row],[Nom du champ]],[1]!CRCmdExtU[Donnée],[1]!CRCmdExtU[Donnée],"",0,1)="","","X")</f>
        <v>#REF!</v>
      </c>
      <c r="M208" s="218" t="e">
        <f>IF(_xlfn.XLOOKUP(Dico2[[#This Row],[Nom du champ]],[1]!CRMad[Donnée],[1]!CRMad[Donnée],"",0,1)="","","X")</f>
        <v>#REF!</v>
      </c>
      <c r="N208" s="218" t="e">
        <f>IF(_xlfn.XLOOKUP(Dico2[[#This Row],[Nom du champ]],[1]!DeltaIPE[Donnée],[1]!DeltaIPE[Donnée],"",0,1)="","","X")</f>
        <v>#REF!</v>
      </c>
      <c r="O208" s="218" t="e">
        <f>IF(_xlfn.XLOOKUP(Dico2[[#This Row],[Nom du champ]],[1]!HistoIPE[Donnée],[1]!HistoIPE[Donnée],"",0,1)="","","X")</f>
        <v>#REF!</v>
      </c>
      <c r="P208" s="218" t="e">
        <f>IF(_xlfn.XLOOKUP(Dico2[[#This Row],[Nom du champ]],[1]!CPN[Donnée],[1]!CPN[Donnée],"",0,1)="","","X")</f>
        <v>#REF!</v>
      </c>
      <c r="Q208" s="218" t="e">
        <f>IF(_xlfn.XLOOKUP(Dico2[[#This Row],[Nom du champ]],[1]!DeltaCPN[Donnée],[1]!DeltaCPN[Donnée],"",0,1)="","","X")</f>
        <v>#REF!</v>
      </c>
      <c r="R208" s="218" t="e">
        <f>IF(_xlfn.XLOOKUP(Dico2[[#This Row],[Nom du champ]],[1]!HistoCPN[Donnée],[1]!HistoCPN[Donnée],"",0,1)="","","X")</f>
        <v>#REF!</v>
      </c>
      <c r="S208" s="218" t="e">
        <f>IF(_xlfn.XLOOKUP(Dico2[[#This Row],[Nom du champ]],[1]!CmdinfoPM[Donnée],[1]!CmdinfoPM[Donnée],"",0,1)="","","X")</f>
        <v>#REF!</v>
      </c>
      <c r="T208" s="218" t="e">
        <f>IF(_xlfn.XLOOKUP(Dico2[[#This Row],[Nom du champ]],[1]!ARCmdInfoPM[Donnée],[1]!ARCmdInfoPM[Donnée],"",0,1)="","","X")</f>
        <v>#REF!</v>
      </c>
      <c r="U208" s="218" t="e">
        <f>IF(_xlfn.XLOOKUP(Dico2[[#This Row],[Nom du champ]],[1]!ARMad[Donnée],[1]!ARMad[Donnée],"",0,1)="","","X")</f>
        <v>#REF!</v>
      </c>
      <c r="V208" s="218" t="e">
        <f>IF(_xlfn.XLOOKUP(Dico2[[#This Row],[Nom du champ]],[1]!NotifPrev[Donnée],[1]!NotifPrev[Donnée],"",0,1)="","","X")</f>
        <v>#REF!</v>
      </c>
      <c r="W208" s="218" t="e">
        <f>IF(_xlfn.XLOOKUP(Dico2[[#This Row],[Nom du champ]],[1]!CRInfoSyndic[Donnée],[1]!CRInfoSyndic[Donnée],"",0,1)="","","X")</f>
        <v>#REF!</v>
      </c>
      <c r="X208" s="218" t="e">
        <f>IF(_xlfn.XLOOKUP(Dico2[[#This Row],[Nom du champ]],[1]!Addu[Donnée],[1]!Addu[Donnée],"",0,1)="","","X")</f>
        <v>#REF!</v>
      </c>
      <c r="Y208" s="218" t="e">
        <f>IF(_xlfn.XLOOKUP(Dico2[[#This Row],[Nom du champ]],[1]!CRAddu[Donnée],[1]!CRAddu[Donnée],"",0,1)="","","X")</f>
        <v>#REF!</v>
      </c>
      <c r="Z208" s="218" t="e">
        <f>IF(_xlfn.XLOOKUP(Dico2[[#This Row],[Nom du champ]],[1]!CmdAnn[Donnée],[1]!CmdAnn[Donnée],"",0,1)="","","X")</f>
        <v>#REF!</v>
      </c>
      <c r="AA208" s="218" t="e">
        <f>IF(_xlfn.XLOOKUP(Dico2[[#This Row],[Nom du champ]],[1]!CRAnnu[Donnée],[1]!CRAnnu[Donnée],"",0,1)="","","X")</f>
        <v>#REF!</v>
      </c>
    </row>
    <row r="209" spans="1:27">
      <c r="A209" s="219" t="s">
        <v>378</v>
      </c>
      <c r="B209" s="215"/>
      <c r="D209" s="218" t="e">
        <f>IF(_xlfn.XLOOKUP(Dico2[[#This Row],[Nom du champ]],[1]!IPE[Donnée],[1]!IPE[Donnée],"",0,1)="","","X")</f>
        <v>#REF!</v>
      </c>
      <c r="E209" s="218" t="e">
        <f>IF(_xlfn.XLOOKUP(Dico2[[#This Row],[Nom du champ]],[1]!CmdPB[Donnée],[1]!CmdPB[Donnée],"",0,1)="","","X")</f>
        <v>#REF!</v>
      </c>
      <c r="F209" s="218" t="e">
        <f>IF(_xlfn.XLOOKUP(Dico2[[#This Row],[Nom du champ]],[1]!ARcmdPB[Donnée],[1]!ARcmdPB[Donnée],"",0,1)="","","X")</f>
        <v>#REF!</v>
      </c>
      <c r="G209" s="218" t="e">
        <f>IF(_xlfn.XLOOKUP(Dico2[[#This Row],[Nom du champ]],[1]!CRcmdPB[Donnée],[1]!CRcmdPB[Donnée],"",0,1)="","","X")</f>
        <v>#REF!</v>
      </c>
      <c r="H209" s="218" t="e">
        <f>IF(_xlfn.XLOOKUP(Dico2[[#This Row],[Nom du champ]],[1]!AnnulationPB[Donnée],[1]!AnnulationPB[Donnée],"",0,1)="","","X")</f>
        <v>#REF!</v>
      </c>
      <c r="I209" s="218" t="e">
        <f>IF(_xlfn.XLOOKUP(Dico2[[#This Row],[Nom du champ]],[1]!ARannulationPB[Donnée],[1]!ARannulationPB[Donnée],"",0,1)="","","X")</f>
        <v>#REF!</v>
      </c>
      <c r="J209" s="218" t="e">
        <f>IF(_xlfn.XLOOKUP(Dico2[[#This Row],[Nom du champ]],[1]!CmdExtU[Donnée],[1]!CmdExtU[Donnée],"",0,1)="","","X")</f>
        <v>#REF!</v>
      </c>
      <c r="K209" s="218" t="e">
        <f>IF(_xlfn.XLOOKUP(Dico2[[#This Row],[Nom du champ]],[1]!ARCmdExtU[Donnée],[1]!ARCmdExtU[Donnée],"",0,1)="","","X")</f>
        <v>#REF!</v>
      </c>
      <c r="L209" s="218" t="e">
        <f>IF(_xlfn.XLOOKUP(Dico2[[#This Row],[Nom du champ]],[1]!CRCmdExtU[Donnée],[1]!CRCmdExtU[Donnée],"",0,1)="","","X")</f>
        <v>#REF!</v>
      </c>
      <c r="M209" s="218" t="e">
        <f>IF(_xlfn.XLOOKUP(Dico2[[#This Row],[Nom du champ]],[1]!CRMad[Donnée],[1]!CRMad[Donnée],"",0,1)="","","X")</f>
        <v>#REF!</v>
      </c>
      <c r="N209" s="218" t="e">
        <f>IF(_xlfn.XLOOKUP(Dico2[[#This Row],[Nom du champ]],[1]!DeltaIPE[Donnée],[1]!DeltaIPE[Donnée],"",0,1)="","","X")</f>
        <v>#REF!</v>
      </c>
      <c r="O209" s="218" t="e">
        <f>IF(_xlfn.XLOOKUP(Dico2[[#This Row],[Nom du champ]],[1]!HistoIPE[Donnée],[1]!HistoIPE[Donnée],"",0,1)="","","X")</f>
        <v>#REF!</v>
      </c>
      <c r="P209" s="218" t="e">
        <f>IF(_xlfn.XLOOKUP(Dico2[[#This Row],[Nom du champ]],[1]!CPN[Donnée],[1]!CPN[Donnée],"",0,1)="","","X")</f>
        <v>#REF!</v>
      </c>
      <c r="Q209" s="218" t="e">
        <f>IF(_xlfn.XLOOKUP(Dico2[[#This Row],[Nom du champ]],[1]!DeltaCPN[Donnée],[1]!DeltaCPN[Donnée],"",0,1)="","","X")</f>
        <v>#REF!</v>
      </c>
      <c r="R209" s="218" t="e">
        <f>IF(_xlfn.XLOOKUP(Dico2[[#This Row],[Nom du champ]],[1]!HistoCPN[Donnée],[1]!HistoCPN[Donnée],"",0,1)="","","X")</f>
        <v>#REF!</v>
      </c>
      <c r="S209" s="218" t="e">
        <f>IF(_xlfn.XLOOKUP(Dico2[[#This Row],[Nom du champ]],[1]!CmdinfoPM[Donnée],[1]!CmdinfoPM[Donnée],"",0,1)="","","X")</f>
        <v>#REF!</v>
      </c>
      <c r="T209" s="218" t="e">
        <f>IF(_xlfn.XLOOKUP(Dico2[[#This Row],[Nom du champ]],[1]!ARCmdInfoPM[Donnée],[1]!ARCmdInfoPM[Donnée],"",0,1)="","","X")</f>
        <v>#REF!</v>
      </c>
      <c r="U209" s="218" t="e">
        <f>IF(_xlfn.XLOOKUP(Dico2[[#This Row],[Nom du champ]],[1]!ARMad[Donnée],[1]!ARMad[Donnée],"",0,1)="","","X")</f>
        <v>#REF!</v>
      </c>
      <c r="V209" s="218" t="e">
        <f>IF(_xlfn.XLOOKUP(Dico2[[#This Row],[Nom du champ]],[1]!NotifPrev[Donnée],[1]!NotifPrev[Donnée],"",0,1)="","","X")</f>
        <v>#REF!</v>
      </c>
      <c r="W209" s="218" t="e">
        <f>IF(_xlfn.XLOOKUP(Dico2[[#This Row],[Nom du champ]],[1]!CRInfoSyndic[Donnée],[1]!CRInfoSyndic[Donnée],"",0,1)="","","X")</f>
        <v>#REF!</v>
      </c>
      <c r="X209" s="218" t="e">
        <f>IF(_xlfn.XLOOKUP(Dico2[[#This Row],[Nom du champ]],[1]!Addu[Donnée],[1]!Addu[Donnée],"",0,1)="","","X")</f>
        <v>#REF!</v>
      </c>
      <c r="Y209" s="218" t="e">
        <f>IF(_xlfn.XLOOKUP(Dico2[[#This Row],[Nom du champ]],[1]!CRAddu[Donnée],[1]!CRAddu[Donnée],"",0,1)="","","X")</f>
        <v>#REF!</v>
      </c>
      <c r="Z209" s="218" t="e">
        <f>IF(_xlfn.XLOOKUP(Dico2[[#This Row],[Nom du champ]],[1]!CmdAnn[Donnée],[1]!CmdAnn[Donnée],"",0,1)="","","X")</f>
        <v>#REF!</v>
      </c>
      <c r="AA209" s="218" t="e">
        <f>IF(_xlfn.XLOOKUP(Dico2[[#This Row],[Nom du champ]],[1]!CRAnnu[Donnée],[1]!CRAnnu[Donnée],"",0,1)="","","X")</f>
        <v>#REF!</v>
      </c>
    </row>
    <row r="210" spans="1:27">
      <c r="A210" s="219" t="s">
        <v>18</v>
      </c>
      <c r="B210" s="240"/>
      <c r="D210" s="218" t="e">
        <f>IF(_xlfn.XLOOKUP(Dico2[[#This Row],[Nom du champ]],[1]!IPE[Donnée],[1]!IPE[Donnée],"",0,1)="","","X")</f>
        <v>#REF!</v>
      </c>
      <c r="E210" s="218" t="e">
        <f>IF(_xlfn.XLOOKUP(Dico2[[#This Row],[Nom du champ]],[1]!CmdPB[Donnée],[1]!CmdPB[Donnée],"",0,1)="","","X")</f>
        <v>#REF!</v>
      </c>
      <c r="F210" s="218" t="e">
        <f>IF(_xlfn.XLOOKUP(Dico2[[#This Row],[Nom du champ]],[1]!ARcmdPB[Donnée],[1]!ARcmdPB[Donnée],"",0,1)="","","X")</f>
        <v>#REF!</v>
      </c>
      <c r="G210" s="218" t="e">
        <f>IF(_xlfn.XLOOKUP(Dico2[[#This Row],[Nom du champ]],[1]!CRcmdPB[Donnée],[1]!CRcmdPB[Donnée],"",0,1)="","","X")</f>
        <v>#REF!</v>
      </c>
      <c r="H210" s="218" t="e">
        <f>IF(_xlfn.XLOOKUP(Dico2[[#This Row],[Nom du champ]],[1]!AnnulationPB[Donnée],[1]!AnnulationPB[Donnée],"",0,1)="","","X")</f>
        <v>#REF!</v>
      </c>
      <c r="I210" s="218" t="e">
        <f>IF(_xlfn.XLOOKUP(Dico2[[#This Row],[Nom du champ]],[1]!ARannulationPB[Donnée],[1]!ARannulationPB[Donnée],"",0,1)="","","X")</f>
        <v>#REF!</v>
      </c>
      <c r="J210" s="218" t="e">
        <f>IF(_xlfn.XLOOKUP(Dico2[[#This Row],[Nom du champ]],[1]!CmdExtU[Donnée],[1]!CmdExtU[Donnée],"",0,1)="","","X")</f>
        <v>#REF!</v>
      </c>
      <c r="K210" s="218" t="e">
        <f>IF(_xlfn.XLOOKUP(Dico2[[#This Row],[Nom du champ]],[1]!ARCmdExtU[Donnée],[1]!ARCmdExtU[Donnée],"",0,1)="","","X")</f>
        <v>#REF!</v>
      </c>
      <c r="L210" s="218" t="e">
        <f>IF(_xlfn.XLOOKUP(Dico2[[#This Row],[Nom du champ]],[1]!CRCmdExtU[Donnée],[1]!CRCmdExtU[Donnée],"",0,1)="","","X")</f>
        <v>#REF!</v>
      </c>
      <c r="M210" s="218" t="e">
        <f>IF(_xlfn.XLOOKUP(Dico2[[#This Row],[Nom du champ]],[1]!CRMad[Donnée],[1]!CRMad[Donnée],"",0,1)="","","X")</f>
        <v>#REF!</v>
      </c>
      <c r="N210" s="218" t="e">
        <f>IF(_xlfn.XLOOKUP(Dico2[[#This Row],[Nom du champ]],[1]!DeltaIPE[Donnée],[1]!DeltaIPE[Donnée],"",0,1)="","","X")</f>
        <v>#REF!</v>
      </c>
      <c r="O210" s="218" t="e">
        <f>IF(_xlfn.XLOOKUP(Dico2[[#This Row],[Nom du champ]],[1]!HistoIPE[Donnée],[1]!HistoIPE[Donnée],"",0,1)="","","X")</f>
        <v>#REF!</v>
      </c>
      <c r="P210" s="218" t="e">
        <f>IF(_xlfn.XLOOKUP(Dico2[[#This Row],[Nom du champ]],[1]!CPN[Donnée],[1]!CPN[Donnée],"",0,1)="","","X")</f>
        <v>#REF!</v>
      </c>
      <c r="Q210" s="218" t="e">
        <f>IF(_xlfn.XLOOKUP(Dico2[[#This Row],[Nom du champ]],[1]!DeltaCPN[Donnée],[1]!DeltaCPN[Donnée],"",0,1)="","","X")</f>
        <v>#REF!</v>
      </c>
      <c r="R210" s="218" t="e">
        <f>IF(_xlfn.XLOOKUP(Dico2[[#This Row],[Nom du champ]],[1]!HistoCPN[Donnée],[1]!HistoCPN[Donnée],"",0,1)="","","X")</f>
        <v>#REF!</v>
      </c>
      <c r="S210" s="218" t="e">
        <f>IF(_xlfn.XLOOKUP(Dico2[[#This Row],[Nom du champ]],[1]!CmdinfoPM[Donnée],[1]!CmdinfoPM[Donnée],"",0,1)="","","X")</f>
        <v>#REF!</v>
      </c>
      <c r="T210" s="218" t="e">
        <f>IF(_xlfn.XLOOKUP(Dico2[[#This Row],[Nom du champ]],[1]!ARCmdInfoPM[Donnée],[1]!ARCmdInfoPM[Donnée],"",0,1)="","","X")</f>
        <v>#REF!</v>
      </c>
      <c r="U210" s="218" t="e">
        <f>IF(_xlfn.XLOOKUP(Dico2[[#This Row],[Nom du champ]],[1]!ARMad[Donnée],[1]!ARMad[Donnée],"",0,1)="","","X")</f>
        <v>#REF!</v>
      </c>
      <c r="V210" s="218" t="e">
        <f>IF(_xlfn.XLOOKUP(Dico2[[#This Row],[Nom du champ]],[1]!NotifPrev[Donnée],[1]!NotifPrev[Donnée],"",0,1)="","","X")</f>
        <v>#REF!</v>
      </c>
      <c r="W210" s="218" t="e">
        <f>IF(_xlfn.XLOOKUP(Dico2[[#This Row],[Nom du champ]],[1]!CRInfoSyndic[Donnée],[1]!CRInfoSyndic[Donnée],"",0,1)="","","X")</f>
        <v>#REF!</v>
      </c>
      <c r="X210" s="218" t="e">
        <f>IF(_xlfn.XLOOKUP(Dico2[[#This Row],[Nom du champ]],[1]!Addu[Donnée],[1]!Addu[Donnée],"",0,1)="","","X")</f>
        <v>#REF!</v>
      </c>
      <c r="Y210" s="218" t="e">
        <f>IF(_xlfn.XLOOKUP(Dico2[[#This Row],[Nom du champ]],[1]!CRAddu[Donnée],[1]!CRAddu[Donnée],"",0,1)="","","X")</f>
        <v>#REF!</v>
      </c>
      <c r="Z210" s="218" t="e">
        <f>IF(_xlfn.XLOOKUP(Dico2[[#This Row],[Nom du champ]],[1]!CmdAnn[Donnée],[1]!CmdAnn[Donnée],"",0,1)="","","X")</f>
        <v>#REF!</v>
      </c>
      <c r="AA210" s="218" t="e">
        <f>IF(_xlfn.XLOOKUP(Dico2[[#This Row],[Nom du champ]],[1]!CRAnnu[Donnée],[1]!CRAnnu[Donnée],"",0,1)="","","X")</f>
        <v>#REF!</v>
      </c>
    </row>
    <row r="211" spans="1:27">
      <c r="A211" s="211" t="s">
        <v>434</v>
      </c>
      <c r="B211" s="216" t="s">
        <v>446</v>
      </c>
      <c r="D211" s="218" t="e">
        <f>IF(_xlfn.XLOOKUP(Dico2[[#This Row],[Nom du champ]],[1]!IPE[Donnée],[1]!IPE[Donnée],"",0,1)="","","X")</f>
        <v>#REF!</v>
      </c>
      <c r="E211" s="218" t="e">
        <f>IF(_xlfn.XLOOKUP(Dico2[[#This Row],[Nom du champ]],[1]!CmdPB[Donnée],[1]!CmdPB[Donnée],"",0,1)="","","X")</f>
        <v>#REF!</v>
      </c>
      <c r="F211" s="218" t="e">
        <f>IF(_xlfn.XLOOKUP(Dico2[[#This Row],[Nom du champ]],[1]!ARcmdPB[Donnée],[1]!ARcmdPB[Donnée],"",0,1)="","","X")</f>
        <v>#REF!</v>
      </c>
      <c r="G211" s="218" t="e">
        <f>IF(_xlfn.XLOOKUP(Dico2[[#This Row],[Nom du champ]],[1]!CRcmdPB[Donnée],[1]!CRcmdPB[Donnée],"",0,1)="","","X")</f>
        <v>#REF!</v>
      </c>
      <c r="H211" s="218" t="e">
        <f>IF(_xlfn.XLOOKUP(Dico2[[#This Row],[Nom du champ]],[1]!AnnulationPB[Donnée],[1]!AnnulationPB[Donnée],"",0,1)="","","X")</f>
        <v>#REF!</v>
      </c>
      <c r="I211" s="218" t="e">
        <f>IF(_xlfn.XLOOKUP(Dico2[[#This Row],[Nom du champ]],[1]!ARannulationPB[Donnée],[1]!ARannulationPB[Donnée],"",0,1)="","","X")</f>
        <v>#REF!</v>
      </c>
      <c r="J211" s="218" t="e">
        <f>IF(_xlfn.XLOOKUP(Dico2[[#This Row],[Nom du champ]],[1]!CmdExtU[Donnée],[1]!CmdExtU[Donnée],"",0,1)="","","X")</f>
        <v>#REF!</v>
      </c>
      <c r="K211" s="218" t="e">
        <f>IF(_xlfn.XLOOKUP(Dico2[[#This Row],[Nom du champ]],[1]!ARCmdExtU[Donnée],[1]!ARCmdExtU[Donnée],"",0,1)="","","X")</f>
        <v>#REF!</v>
      </c>
      <c r="L211" s="218" t="e">
        <f>IF(_xlfn.XLOOKUP(Dico2[[#This Row],[Nom du champ]],[1]!CRCmdExtU[Donnée],[1]!CRCmdExtU[Donnée],"",0,1)="","","X")</f>
        <v>#REF!</v>
      </c>
      <c r="M211" s="218" t="e">
        <f>IF(_xlfn.XLOOKUP(Dico2[[#This Row],[Nom du champ]],[1]!CRMad[Donnée],[1]!CRMad[Donnée],"",0,1)="","","X")</f>
        <v>#REF!</v>
      </c>
      <c r="N211" s="218" t="e">
        <f>IF(_xlfn.XLOOKUP(Dico2[[#This Row],[Nom du champ]],[1]!DeltaIPE[Donnée],[1]!DeltaIPE[Donnée],"",0,1)="","","X")</f>
        <v>#REF!</v>
      </c>
      <c r="O211" s="218" t="e">
        <f>IF(_xlfn.XLOOKUP(Dico2[[#This Row],[Nom du champ]],[1]!HistoIPE[Donnée],[1]!HistoIPE[Donnée],"",0,1)="","","X")</f>
        <v>#REF!</v>
      </c>
      <c r="P211" s="218" t="e">
        <f>IF(_xlfn.XLOOKUP(Dico2[[#This Row],[Nom du champ]],[1]!CPN[Donnée],[1]!CPN[Donnée],"",0,1)="","","X")</f>
        <v>#REF!</v>
      </c>
      <c r="Q211" s="218" t="e">
        <f>IF(_xlfn.XLOOKUP(Dico2[[#This Row],[Nom du champ]],[1]!DeltaCPN[Donnée],[1]!DeltaCPN[Donnée],"",0,1)="","","X")</f>
        <v>#REF!</v>
      </c>
      <c r="R211" s="218" t="e">
        <f>IF(_xlfn.XLOOKUP(Dico2[[#This Row],[Nom du champ]],[1]!HistoCPN[Donnée],[1]!HistoCPN[Donnée],"",0,1)="","","X")</f>
        <v>#REF!</v>
      </c>
      <c r="S211" s="218" t="e">
        <f>IF(_xlfn.XLOOKUP(Dico2[[#This Row],[Nom du champ]],[1]!CmdinfoPM[Donnée],[1]!CmdinfoPM[Donnée],"",0,1)="","","X")</f>
        <v>#REF!</v>
      </c>
      <c r="T211" s="218" t="e">
        <f>IF(_xlfn.XLOOKUP(Dico2[[#This Row],[Nom du champ]],[1]!ARCmdInfoPM[Donnée],[1]!ARCmdInfoPM[Donnée],"",0,1)="","","X")</f>
        <v>#REF!</v>
      </c>
      <c r="U211" s="218" t="e">
        <f>IF(_xlfn.XLOOKUP(Dico2[[#This Row],[Nom du champ]],[1]!ARMad[Donnée],[1]!ARMad[Donnée],"",0,1)="","","X")</f>
        <v>#REF!</v>
      </c>
      <c r="V211" s="218" t="e">
        <f>IF(_xlfn.XLOOKUP(Dico2[[#This Row],[Nom du champ]],[1]!NotifPrev[Donnée],[1]!NotifPrev[Donnée],"",0,1)="","","X")</f>
        <v>#REF!</v>
      </c>
      <c r="W211" s="218" t="e">
        <f>IF(_xlfn.XLOOKUP(Dico2[[#This Row],[Nom du champ]],[1]!CRInfoSyndic[Donnée],[1]!CRInfoSyndic[Donnée],"",0,1)="","","X")</f>
        <v>#REF!</v>
      </c>
      <c r="X211" s="218" t="e">
        <f>IF(_xlfn.XLOOKUP(Dico2[[#This Row],[Nom du champ]],[1]!Addu[Donnée],[1]!Addu[Donnée],"",0,1)="","","X")</f>
        <v>#REF!</v>
      </c>
      <c r="Y211" s="218" t="e">
        <f>IF(_xlfn.XLOOKUP(Dico2[[#This Row],[Nom du champ]],[1]!CRAddu[Donnée],[1]!CRAddu[Donnée],"",0,1)="","","X")</f>
        <v>#REF!</v>
      </c>
      <c r="Z211" s="218" t="e">
        <f>IF(_xlfn.XLOOKUP(Dico2[[#This Row],[Nom du champ]],[1]!CmdAnn[Donnée],[1]!CmdAnn[Donnée],"",0,1)="","","X")</f>
        <v>#REF!</v>
      </c>
      <c r="AA211" s="218" t="e">
        <f>IF(_xlfn.XLOOKUP(Dico2[[#This Row],[Nom du champ]],[1]!CRAnnu[Donnée],[1]!CRAnnu[Donnée],"",0,1)="","","X")</f>
        <v>#REF!</v>
      </c>
    </row>
    <row r="212" spans="1:27">
      <c r="A212" s="219" t="s">
        <v>377</v>
      </c>
      <c r="B212" s="215"/>
      <c r="D212" s="218" t="e">
        <f>IF(_xlfn.XLOOKUP(Dico2[[#This Row],[Nom du champ]],[1]!IPE[Donnée],[1]!IPE[Donnée],"",0,1)="","","X")</f>
        <v>#REF!</v>
      </c>
      <c r="E212" s="218" t="e">
        <f>IF(_xlfn.XLOOKUP(Dico2[[#This Row],[Nom du champ]],[1]!CmdPB[Donnée],[1]!CmdPB[Donnée],"",0,1)="","","X")</f>
        <v>#REF!</v>
      </c>
      <c r="F212" s="218" t="e">
        <f>IF(_xlfn.XLOOKUP(Dico2[[#This Row],[Nom du champ]],[1]!ARcmdPB[Donnée],[1]!ARcmdPB[Donnée],"",0,1)="","","X")</f>
        <v>#REF!</v>
      </c>
      <c r="G212" s="218" t="e">
        <f>IF(_xlfn.XLOOKUP(Dico2[[#This Row],[Nom du champ]],[1]!CRcmdPB[Donnée],[1]!CRcmdPB[Donnée],"",0,1)="","","X")</f>
        <v>#REF!</v>
      </c>
      <c r="H212" s="218" t="e">
        <f>IF(_xlfn.XLOOKUP(Dico2[[#This Row],[Nom du champ]],[1]!AnnulationPB[Donnée],[1]!AnnulationPB[Donnée],"",0,1)="","","X")</f>
        <v>#REF!</v>
      </c>
      <c r="I212" s="218" t="e">
        <f>IF(_xlfn.XLOOKUP(Dico2[[#This Row],[Nom du champ]],[1]!ARannulationPB[Donnée],[1]!ARannulationPB[Donnée],"",0,1)="","","X")</f>
        <v>#REF!</v>
      </c>
      <c r="J212" s="218" t="e">
        <f>IF(_xlfn.XLOOKUP(Dico2[[#This Row],[Nom du champ]],[1]!CmdExtU[Donnée],[1]!CmdExtU[Donnée],"",0,1)="","","X")</f>
        <v>#REF!</v>
      </c>
      <c r="K212" s="218" t="e">
        <f>IF(_xlfn.XLOOKUP(Dico2[[#This Row],[Nom du champ]],[1]!ARCmdExtU[Donnée],[1]!ARCmdExtU[Donnée],"",0,1)="","","X")</f>
        <v>#REF!</v>
      </c>
      <c r="L212" s="218" t="e">
        <f>IF(_xlfn.XLOOKUP(Dico2[[#This Row],[Nom du champ]],[1]!CRCmdExtU[Donnée],[1]!CRCmdExtU[Donnée],"",0,1)="","","X")</f>
        <v>#REF!</v>
      </c>
      <c r="M212" s="218" t="e">
        <f>IF(_xlfn.XLOOKUP(Dico2[[#This Row],[Nom du champ]],[1]!CRMad[Donnée],[1]!CRMad[Donnée],"",0,1)="","","X")</f>
        <v>#REF!</v>
      </c>
      <c r="N212" s="218" t="e">
        <f>IF(_xlfn.XLOOKUP(Dico2[[#This Row],[Nom du champ]],[1]!DeltaIPE[Donnée],[1]!DeltaIPE[Donnée],"",0,1)="","","X")</f>
        <v>#REF!</v>
      </c>
      <c r="O212" s="218" t="e">
        <f>IF(_xlfn.XLOOKUP(Dico2[[#This Row],[Nom du champ]],[1]!HistoIPE[Donnée],[1]!HistoIPE[Donnée],"",0,1)="","","X")</f>
        <v>#REF!</v>
      </c>
      <c r="P212" s="218" t="e">
        <f>IF(_xlfn.XLOOKUP(Dico2[[#This Row],[Nom du champ]],[1]!CPN[Donnée],[1]!CPN[Donnée],"",0,1)="","","X")</f>
        <v>#REF!</v>
      </c>
      <c r="Q212" s="218" t="e">
        <f>IF(_xlfn.XLOOKUP(Dico2[[#This Row],[Nom du champ]],[1]!DeltaCPN[Donnée],[1]!DeltaCPN[Donnée],"",0,1)="","","X")</f>
        <v>#REF!</v>
      </c>
      <c r="R212" s="218" t="e">
        <f>IF(_xlfn.XLOOKUP(Dico2[[#This Row],[Nom du champ]],[1]!HistoCPN[Donnée],[1]!HistoCPN[Donnée],"",0,1)="","","X")</f>
        <v>#REF!</v>
      </c>
      <c r="S212" s="218" t="e">
        <f>IF(_xlfn.XLOOKUP(Dico2[[#This Row],[Nom du champ]],[1]!CmdinfoPM[Donnée],[1]!CmdinfoPM[Donnée],"",0,1)="","","X")</f>
        <v>#REF!</v>
      </c>
      <c r="T212" s="218" t="e">
        <f>IF(_xlfn.XLOOKUP(Dico2[[#This Row],[Nom du champ]],[1]!ARCmdInfoPM[Donnée],[1]!ARCmdInfoPM[Donnée],"",0,1)="","","X")</f>
        <v>#REF!</v>
      </c>
      <c r="U212" s="218" t="e">
        <f>IF(_xlfn.XLOOKUP(Dico2[[#This Row],[Nom du champ]],[1]!ARMad[Donnée],[1]!ARMad[Donnée],"",0,1)="","","X")</f>
        <v>#REF!</v>
      </c>
      <c r="V212" s="218" t="e">
        <f>IF(_xlfn.XLOOKUP(Dico2[[#This Row],[Nom du champ]],[1]!NotifPrev[Donnée],[1]!NotifPrev[Donnée],"",0,1)="","","X")</f>
        <v>#REF!</v>
      </c>
      <c r="W212" s="218" t="e">
        <f>IF(_xlfn.XLOOKUP(Dico2[[#This Row],[Nom du champ]],[1]!CRInfoSyndic[Donnée],[1]!CRInfoSyndic[Donnée],"",0,1)="","","X")</f>
        <v>#REF!</v>
      </c>
      <c r="X212" s="218" t="e">
        <f>IF(_xlfn.XLOOKUP(Dico2[[#This Row],[Nom du champ]],[1]!Addu[Donnée],[1]!Addu[Donnée],"",0,1)="","","X")</f>
        <v>#REF!</v>
      </c>
      <c r="Y212" s="218" t="e">
        <f>IF(_xlfn.XLOOKUP(Dico2[[#This Row],[Nom du champ]],[1]!CRAddu[Donnée],[1]!CRAddu[Donnée],"",0,1)="","","X")</f>
        <v>#REF!</v>
      </c>
      <c r="Z212" s="218" t="e">
        <f>IF(_xlfn.XLOOKUP(Dico2[[#This Row],[Nom du champ]],[1]!CmdAnn[Donnée],[1]!CmdAnn[Donnée],"",0,1)="","","X")</f>
        <v>#REF!</v>
      </c>
      <c r="AA212" s="218" t="e">
        <f>IF(_xlfn.XLOOKUP(Dico2[[#This Row],[Nom du champ]],[1]!CRAnnu[Donnée],[1]!CRAnnu[Donnée],"",0,1)="","","X")</f>
        <v>#REF!</v>
      </c>
    </row>
    <row r="213" spans="1:27">
      <c r="A213" s="211" t="s">
        <v>440</v>
      </c>
      <c r="B213" s="211" t="s">
        <v>42</v>
      </c>
      <c r="D213" s="218" t="e">
        <f>IF(_xlfn.XLOOKUP(Dico2[[#This Row],[Nom du champ]],[1]!IPE[Donnée],[1]!IPE[Donnée],"",0,1)="","","X")</f>
        <v>#REF!</v>
      </c>
      <c r="E213" s="218" t="e">
        <f>IF(_xlfn.XLOOKUP(Dico2[[#This Row],[Nom du champ]],[1]!CmdPB[Donnée],[1]!CmdPB[Donnée],"",0,1)="","","X")</f>
        <v>#REF!</v>
      </c>
      <c r="F213" s="218" t="e">
        <f>IF(_xlfn.XLOOKUP(Dico2[[#This Row],[Nom du champ]],[1]!ARcmdPB[Donnée],[1]!ARcmdPB[Donnée],"",0,1)="","","X")</f>
        <v>#REF!</v>
      </c>
      <c r="G213" s="218" t="e">
        <f>IF(_xlfn.XLOOKUP(Dico2[[#This Row],[Nom du champ]],[1]!CRcmdPB[Donnée],[1]!CRcmdPB[Donnée],"",0,1)="","","X")</f>
        <v>#REF!</v>
      </c>
      <c r="H213" s="218" t="e">
        <f>IF(_xlfn.XLOOKUP(Dico2[[#This Row],[Nom du champ]],[1]!AnnulationPB[Donnée],[1]!AnnulationPB[Donnée],"",0,1)="","","X")</f>
        <v>#REF!</v>
      </c>
      <c r="I213" s="218" t="e">
        <f>IF(_xlfn.XLOOKUP(Dico2[[#This Row],[Nom du champ]],[1]!ARannulationPB[Donnée],[1]!ARannulationPB[Donnée],"",0,1)="","","X")</f>
        <v>#REF!</v>
      </c>
      <c r="J213" s="218" t="e">
        <f>IF(_xlfn.XLOOKUP(Dico2[[#This Row],[Nom du champ]],[1]!CmdExtU[Donnée],[1]!CmdExtU[Donnée],"",0,1)="","","X")</f>
        <v>#REF!</v>
      </c>
      <c r="K213" s="218" t="e">
        <f>IF(_xlfn.XLOOKUP(Dico2[[#This Row],[Nom du champ]],[1]!ARCmdExtU[Donnée],[1]!ARCmdExtU[Donnée],"",0,1)="","","X")</f>
        <v>#REF!</v>
      </c>
      <c r="L213" s="218" t="e">
        <f>IF(_xlfn.XLOOKUP(Dico2[[#This Row],[Nom du champ]],[1]!CRCmdExtU[Donnée],[1]!CRCmdExtU[Donnée],"",0,1)="","","X")</f>
        <v>#REF!</v>
      </c>
      <c r="M213" s="218" t="e">
        <f>IF(_xlfn.XLOOKUP(Dico2[[#This Row],[Nom du champ]],[1]!CRMad[Donnée],[1]!CRMad[Donnée],"",0,1)="","","X")</f>
        <v>#REF!</v>
      </c>
      <c r="N213" s="218" t="e">
        <f>IF(_xlfn.XLOOKUP(Dico2[[#This Row],[Nom du champ]],[1]!DeltaIPE[Donnée],[1]!DeltaIPE[Donnée],"",0,1)="","","X")</f>
        <v>#REF!</v>
      </c>
      <c r="O213" s="218" t="e">
        <f>IF(_xlfn.XLOOKUP(Dico2[[#This Row],[Nom du champ]],[1]!HistoIPE[Donnée],[1]!HistoIPE[Donnée],"",0,1)="","","X")</f>
        <v>#REF!</v>
      </c>
      <c r="P213" s="218" t="e">
        <f>IF(_xlfn.XLOOKUP(Dico2[[#This Row],[Nom du champ]],[1]!CPN[Donnée],[1]!CPN[Donnée],"",0,1)="","","X")</f>
        <v>#REF!</v>
      </c>
      <c r="Q213" s="218" t="e">
        <f>IF(_xlfn.XLOOKUP(Dico2[[#This Row],[Nom du champ]],[1]!DeltaCPN[Donnée],[1]!DeltaCPN[Donnée],"",0,1)="","","X")</f>
        <v>#REF!</v>
      </c>
      <c r="R213" s="218" t="e">
        <f>IF(_xlfn.XLOOKUP(Dico2[[#This Row],[Nom du champ]],[1]!HistoCPN[Donnée],[1]!HistoCPN[Donnée],"",0,1)="","","X")</f>
        <v>#REF!</v>
      </c>
      <c r="S213" s="218" t="e">
        <f>IF(_xlfn.XLOOKUP(Dico2[[#This Row],[Nom du champ]],[1]!CmdinfoPM[Donnée],[1]!CmdinfoPM[Donnée],"",0,1)="","","X")</f>
        <v>#REF!</v>
      </c>
      <c r="T213" s="218" t="e">
        <f>IF(_xlfn.XLOOKUP(Dico2[[#This Row],[Nom du champ]],[1]!ARCmdInfoPM[Donnée],[1]!ARCmdInfoPM[Donnée],"",0,1)="","","X")</f>
        <v>#REF!</v>
      </c>
      <c r="U213" s="218" t="e">
        <f>IF(_xlfn.XLOOKUP(Dico2[[#This Row],[Nom du champ]],[1]!ARMad[Donnée],[1]!ARMad[Donnée],"",0,1)="","","X")</f>
        <v>#REF!</v>
      </c>
      <c r="V213" s="218" t="e">
        <f>IF(_xlfn.XLOOKUP(Dico2[[#This Row],[Nom du champ]],[1]!NotifPrev[Donnée],[1]!NotifPrev[Donnée],"",0,1)="","","X")</f>
        <v>#REF!</v>
      </c>
      <c r="W213" s="218" t="e">
        <f>IF(_xlfn.XLOOKUP(Dico2[[#This Row],[Nom du champ]],[1]!CRInfoSyndic[Donnée],[1]!CRInfoSyndic[Donnée],"",0,1)="","","X")</f>
        <v>#REF!</v>
      </c>
      <c r="X213" s="218" t="e">
        <f>IF(_xlfn.XLOOKUP(Dico2[[#This Row],[Nom du champ]],[1]!Addu[Donnée],[1]!Addu[Donnée],"",0,1)="","","X")</f>
        <v>#REF!</v>
      </c>
      <c r="Y213" s="218" t="e">
        <f>IF(_xlfn.XLOOKUP(Dico2[[#This Row],[Nom du champ]],[1]!CRAddu[Donnée],[1]!CRAddu[Donnée],"",0,1)="","","X")</f>
        <v>#REF!</v>
      </c>
      <c r="Z213" s="218" t="e">
        <f>IF(_xlfn.XLOOKUP(Dico2[[#This Row],[Nom du champ]],[1]!CmdAnn[Donnée],[1]!CmdAnn[Donnée],"",0,1)="","","X")</f>
        <v>#REF!</v>
      </c>
      <c r="AA213" s="218" t="e">
        <f>IF(_xlfn.XLOOKUP(Dico2[[#This Row],[Nom du champ]],[1]!CRAnnu[Donnée],[1]!CRAnnu[Donnée],"",0,1)="","","X")</f>
        <v>#REF!</v>
      </c>
    </row>
    <row r="214" spans="1:27">
      <c r="A214" s="221" t="s">
        <v>147</v>
      </c>
      <c r="B214" s="221" t="s">
        <v>42</v>
      </c>
      <c r="D214" s="218" t="e">
        <f>IF(_xlfn.XLOOKUP(Dico2[[#This Row],[Nom du champ]],[1]!IPE[Donnée],[1]!IPE[Donnée],"",0,1)="","","X")</f>
        <v>#REF!</v>
      </c>
      <c r="E214" s="218" t="e">
        <f>IF(_xlfn.XLOOKUP(Dico2[[#This Row],[Nom du champ]],[1]!CmdPB[Donnée],[1]!CmdPB[Donnée],"",0,1)="","","X")</f>
        <v>#REF!</v>
      </c>
      <c r="F214" s="218" t="e">
        <f>IF(_xlfn.XLOOKUP(Dico2[[#This Row],[Nom du champ]],[1]!ARcmdPB[Donnée],[1]!ARcmdPB[Donnée],"",0,1)="","","X")</f>
        <v>#REF!</v>
      </c>
      <c r="G214" s="218" t="e">
        <f>IF(_xlfn.XLOOKUP(Dico2[[#This Row],[Nom du champ]],[1]!CRcmdPB[Donnée],[1]!CRcmdPB[Donnée],"",0,1)="","","X")</f>
        <v>#REF!</v>
      </c>
      <c r="H214" s="218" t="e">
        <f>IF(_xlfn.XLOOKUP(Dico2[[#This Row],[Nom du champ]],[1]!AnnulationPB[Donnée],[1]!AnnulationPB[Donnée],"",0,1)="","","X")</f>
        <v>#REF!</v>
      </c>
      <c r="I214" s="218" t="e">
        <f>IF(_xlfn.XLOOKUP(Dico2[[#This Row],[Nom du champ]],[1]!ARannulationPB[Donnée],[1]!ARannulationPB[Donnée],"",0,1)="","","X")</f>
        <v>#REF!</v>
      </c>
      <c r="J214" s="218" t="e">
        <f>IF(_xlfn.XLOOKUP(Dico2[[#This Row],[Nom du champ]],[1]!CmdExtU[Donnée],[1]!CmdExtU[Donnée],"",0,1)="","","X")</f>
        <v>#REF!</v>
      </c>
      <c r="K214" s="218" t="e">
        <f>IF(_xlfn.XLOOKUP(Dico2[[#This Row],[Nom du champ]],[1]!ARCmdExtU[Donnée],[1]!ARCmdExtU[Donnée],"",0,1)="","","X")</f>
        <v>#REF!</v>
      </c>
      <c r="L214" s="218" t="e">
        <f>IF(_xlfn.XLOOKUP(Dico2[[#This Row],[Nom du champ]],[1]!CRCmdExtU[Donnée],[1]!CRCmdExtU[Donnée],"",0,1)="","","X")</f>
        <v>#REF!</v>
      </c>
      <c r="M214" s="218" t="e">
        <f>IF(_xlfn.XLOOKUP(Dico2[[#This Row],[Nom du champ]],[1]!CRMad[Donnée],[1]!CRMad[Donnée],"",0,1)="","","X")</f>
        <v>#REF!</v>
      </c>
      <c r="N214" s="218" t="e">
        <f>IF(_xlfn.XLOOKUP(Dico2[[#This Row],[Nom du champ]],[1]!DeltaIPE[Donnée],[1]!DeltaIPE[Donnée],"",0,1)="","","X")</f>
        <v>#REF!</v>
      </c>
      <c r="O214" s="218" t="e">
        <f>IF(_xlfn.XLOOKUP(Dico2[[#This Row],[Nom du champ]],[1]!HistoIPE[Donnée],[1]!HistoIPE[Donnée],"",0,1)="","","X")</f>
        <v>#REF!</v>
      </c>
      <c r="P214" s="218" t="e">
        <f>IF(_xlfn.XLOOKUP(Dico2[[#This Row],[Nom du champ]],[1]!CPN[Donnée],[1]!CPN[Donnée],"",0,1)="","","X")</f>
        <v>#REF!</v>
      </c>
      <c r="Q214" s="218" t="e">
        <f>IF(_xlfn.XLOOKUP(Dico2[[#This Row],[Nom du champ]],[1]!DeltaCPN[Donnée],[1]!DeltaCPN[Donnée],"",0,1)="","","X")</f>
        <v>#REF!</v>
      </c>
      <c r="R214" s="218" t="e">
        <f>IF(_xlfn.XLOOKUP(Dico2[[#This Row],[Nom du champ]],[1]!HistoCPN[Donnée],[1]!HistoCPN[Donnée],"",0,1)="","","X")</f>
        <v>#REF!</v>
      </c>
      <c r="S214" s="218" t="e">
        <f>IF(_xlfn.XLOOKUP(Dico2[[#This Row],[Nom du champ]],[1]!CmdinfoPM[Donnée],[1]!CmdinfoPM[Donnée],"",0,1)="","","X")</f>
        <v>#REF!</v>
      </c>
      <c r="T214" s="218" t="e">
        <f>IF(_xlfn.XLOOKUP(Dico2[[#This Row],[Nom du champ]],[1]!ARCmdInfoPM[Donnée],[1]!ARCmdInfoPM[Donnée],"",0,1)="","","X")</f>
        <v>#REF!</v>
      </c>
      <c r="U214" s="218" t="e">
        <f>IF(_xlfn.XLOOKUP(Dico2[[#This Row],[Nom du champ]],[1]!ARMad[Donnée],[1]!ARMad[Donnée],"",0,1)="","","X")</f>
        <v>#REF!</v>
      </c>
      <c r="V214" s="218" t="e">
        <f>IF(_xlfn.XLOOKUP(Dico2[[#This Row],[Nom du champ]],[1]!NotifPrev[Donnée],[1]!NotifPrev[Donnée],"",0,1)="","","X")</f>
        <v>#REF!</v>
      </c>
      <c r="W214" s="218" t="e">
        <f>IF(_xlfn.XLOOKUP(Dico2[[#This Row],[Nom du champ]],[1]!CRInfoSyndic[Donnée],[1]!CRInfoSyndic[Donnée],"",0,1)="","","X")</f>
        <v>#REF!</v>
      </c>
      <c r="X214" s="218" t="e">
        <f>IF(_xlfn.XLOOKUP(Dico2[[#This Row],[Nom du champ]],[1]!Addu[Donnée],[1]!Addu[Donnée],"",0,1)="","","X")</f>
        <v>#REF!</v>
      </c>
      <c r="Y214" s="218" t="e">
        <f>IF(_xlfn.XLOOKUP(Dico2[[#This Row],[Nom du champ]],[1]!CRAddu[Donnée],[1]!CRAddu[Donnée],"",0,1)="","","X")</f>
        <v>#REF!</v>
      </c>
      <c r="Z214" s="218" t="e">
        <f>IF(_xlfn.XLOOKUP(Dico2[[#This Row],[Nom du champ]],[1]!CmdAnn[Donnée],[1]!CmdAnn[Donnée],"",0,1)="","","X")</f>
        <v>#REF!</v>
      </c>
      <c r="AA214" s="218" t="e">
        <f>IF(_xlfn.XLOOKUP(Dico2[[#This Row],[Nom du champ]],[1]!CRAnnu[Donnée],[1]!CRAnnu[Donnée],"",0,1)="","","X")</f>
        <v>#REF!</v>
      </c>
    </row>
    <row r="215" spans="1:27">
      <c r="A215" s="221" t="s">
        <v>149</v>
      </c>
      <c r="B215" s="221" t="s">
        <v>42</v>
      </c>
      <c r="D215" s="218" t="e">
        <f>IF(_xlfn.XLOOKUP(Dico2[[#This Row],[Nom du champ]],[1]!IPE[Donnée],[1]!IPE[Donnée],"",0,1)="","","X")</f>
        <v>#REF!</v>
      </c>
      <c r="E215" s="218" t="e">
        <f>IF(_xlfn.XLOOKUP(Dico2[[#This Row],[Nom du champ]],[1]!CmdPB[Donnée],[1]!CmdPB[Donnée],"",0,1)="","","X")</f>
        <v>#REF!</v>
      </c>
      <c r="F215" s="218" t="e">
        <f>IF(_xlfn.XLOOKUP(Dico2[[#This Row],[Nom du champ]],[1]!ARcmdPB[Donnée],[1]!ARcmdPB[Donnée],"",0,1)="","","X")</f>
        <v>#REF!</v>
      </c>
      <c r="G215" s="218" t="e">
        <f>IF(_xlfn.XLOOKUP(Dico2[[#This Row],[Nom du champ]],[1]!CRcmdPB[Donnée],[1]!CRcmdPB[Donnée],"",0,1)="","","X")</f>
        <v>#REF!</v>
      </c>
      <c r="H215" s="218" t="e">
        <f>IF(_xlfn.XLOOKUP(Dico2[[#This Row],[Nom du champ]],[1]!AnnulationPB[Donnée],[1]!AnnulationPB[Donnée],"",0,1)="","","X")</f>
        <v>#REF!</v>
      </c>
      <c r="I215" s="218" t="e">
        <f>IF(_xlfn.XLOOKUP(Dico2[[#This Row],[Nom du champ]],[1]!ARannulationPB[Donnée],[1]!ARannulationPB[Donnée],"",0,1)="","","X")</f>
        <v>#REF!</v>
      </c>
      <c r="J215" s="218" t="e">
        <f>IF(_xlfn.XLOOKUP(Dico2[[#This Row],[Nom du champ]],[1]!CmdExtU[Donnée],[1]!CmdExtU[Donnée],"",0,1)="","","X")</f>
        <v>#REF!</v>
      </c>
      <c r="K215" s="218" t="e">
        <f>IF(_xlfn.XLOOKUP(Dico2[[#This Row],[Nom du champ]],[1]!ARCmdExtU[Donnée],[1]!ARCmdExtU[Donnée],"",0,1)="","","X")</f>
        <v>#REF!</v>
      </c>
      <c r="L215" s="218" t="e">
        <f>IF(_xlfn.XLOOKUP(Dico2[[#This Row],[Nom du champ]],[1]!CRCmdExtU[Donnée],[1]!CRCmdExtU[Donnée],"",0,1)="","","X")</f>
        <v>#REF!</v>
      </c>
      <c r="M215" s="218" t="e">
        <f>IF(_xlfn.XLOOKUP(Dico2[[#This Row],[Nom du champ]],[1]!CRMad[Donnée],[1]!CRMad[Donnée],"",0,1)="","","X")</f>
        <v>#REF!</v>
      </c>
      <c r="N215" s="218" t="e">
        <f>IF(_xlfn.XLOOKUP(Dico2[[#This Row],[Nom du champ]],[1]!DeltaIPE[Donnée],[1]!DeltaIPE[Donnée],"",0,1)="","","X")</f>
        <v>#REF!</v>
      </c>
      <c r="O215" s="218" t="e">
        <f>IF(_xlfn.XLOOKUP(Dico2[[#This Row],[Nom du champ]],[1]!HistoIPE[Donnée],[1]!HistoIPE[Donnée],"",0,1)="","","X")</f>
        <v>#REF!</v>
      </c>
      <c r="P215" s="218" t="e">
        <f>IF(_xlfn.XLOOKUP(Dico2[[#This Row],[Nom du champ]],[1]!CPN[Donnée],[1]!CPN[Donnée],"",0,1)="","","X")</f>
        <v>#REF!</v>
      </c>
      <c r="Q215" s="218" t="e">
        <f>IF(_xlfn.XLOOKUP(Dico2[[#This Row],[Nom du champ]],[1]!DeltaCPN[Donnée],[1]!DeltaCPN[Donnée],"",0,1)="","","X")</f>
        <v>#REF!</v>
      </c>
      <c r="R215" s="218" t="e">
        <f>IF(_xlfn.XLOOKUP(Dico2[[#This Row],[Nom du champ]],[1]!HistoCPN[Donnée],[1]!HistoCPN[Donnée],"",0,1)="","","X")</f>
        <v>#REF!</v>
      </c>
      <c r="S215" s="218" t="e">
        <f>IF(_xlfn.XLOOKUP(Dico2[[#This Row],[Nom du champ]],[1]!CmdinfoPM[Donnée],[1]!CmdinfoPM[Donnée],"",0,1)="","","X")</f>
        <v>#REF!</v>
      </c>
      <c r="T215" s="218" t="e">
        <f>IF(_xlfn.XLOOKUP(Dico2[[#This Row],[Nom du champ]],[1]!ARCmdInfoPM[Donnée],[1]!ARCmdInfoPM[Donnée],"",0,1)="","","X")</f>
        <v>#REF!</v>
      </c>
      <c r="U215" s="218" t="e">
        <f>IF(_xlfn.XLOOKUP(Dico2[[#This Row],[Nom du champ]],[1]!ARMad[Donnée],[1]!ARMad[Donnée],"",0,1)="","","X")</f>
        <v>#REF!</v>
      </c>
      <c r="V215" s="218" t="e">
        <f>IF(_xlfn.XLOOKUP(Dico2[[#This Row],[Nom du champ]],[1]!NotifPrev[Donnée],[1]!NotifPrev[Donnée],"",0,1)="","","X")</f>
        <v>#REF!</v>
      </c>
      <c r="W215" s="218" t="e">
        <f>IF(_xlfn.XLOOKUP(Dico2[[#This Row],[Nom du champ]],[1]!CRInfoSyndic[Donnée],[1]!CRInfoSyndic[Donnée],"",0,1)="","","X")</f>
        <v>#REF!</v>
      </c>
      <c r="X215" s="218" t="e">
        <f>IF(_xlfn.XLOOKUP(Dico2[[#This Row],[Nom du champ]],[1]!Addu[Donnée],[1]!Addu[Donnée],"",0,1)="","","X")</f>
        <v>#REF!</v>
      </c>
      <c r="Y215" s="218" t="e">
        <f>IF(_xlfn.XLOOKUP(Dico2[[#This Row],[Nom du champ]],[1]!CRAddu[Donnée],[1]!CRAddu[Donnée],"",0,1)="","","X")</f>
        <v>#REF!</v>
      </c>
      <c r="Z215" s="218" t="e">
        <f>IF(_xlfn.XLOOKUP(Dico2[[#This Row],[Nom du champ]],[1]!CmdAnn[Donnée],[1]!CmdAnn[Donnée],"",0,1)="","","X")</f>
        <v>#REF!</v>
      </c>
      <c r="AA215" s="218" t="e">
        <f>IF(_xlfn.XLOOKUP(Dico2[[#This Row],[Nom du champ]],[1]!CRAnnu[Donnée],[1]!CRAnnu[Donnée],"",0,1)="","","X")</f>
        <v>#REF!</v>
      </c>
    </row>
    <row r="216" spans="1:27">
      <c r="A216" s="221" t="s">
        <v>186</v>
      </c>
      <c r="B216" s="221" t="s">
        <v>42</v>
      </c>
      <c r="D216" s="218" t="e">
        <f>IF(_xlfn.XLOOKUP(Dico2[[#This Row],[Nom du champ]],[1]!IPE[Donnée],[1]!IPE[Donnée],"",0,1)="","","X")</f>
        <v>#REF!</v>
      </c>
      <c r="E216" s="218" t="e">
        <f>IF(_xlfn.XLOOKUP(Dico2[[#This Row],[Nom du champ]],[1]!CmdPB[Donnée],[1]!CmdPB[Donnée],"",0,1)="","","X")</f>
        <v>#REF!</v>
      </c>
      <c r="F216" s="218" t="e">
        <f>IF(_xlfn.XLOOKUP(Dico2[[#This Row],[Nom du champ]],[1]!ARcmdPB[Donnée],[1]!ARcmdPB[Donnée],"",0,1)="","","X")</f>
        <v>#REF!</v>
      </c>
      <c r="G216" s="218" t="e">
        <f>IF(_xlfn.XLOOKUP(Dico2[[#This Row],[Nom du champ]],[1]!CRcmdPB[Donnée],[1]!CRcmdPB[Donnée],"",0,1)="","","X")</f>
        <v>#REF!</v>
      </c>
      <c r="H216" s="218" t="e">
        <f>IF(_xlfn.XLOOKUP(Dico2[[#This Row],[Nom du champ]],[1]!AnnulationPB[Donnée],[1]!AnnulationPB[Donnée],"",0,1)="","","X")</f>
        <v>#REF!</v>
      </c>
      <c r="I216" s="218" t="e">
        <f>IF(_xlfn.XLOOKUP(Dico2[[#This Row],[Nom du champ]],[1]!ARannulationPB[Donnée],[1]!ARannulationPB[Donnée],"",0,1)="","","X")</f>
        <v>#REF!</v>
      </c>
      <c r="J216" s="218" t="e">
        <f>IF(_xlfn.XLOOKUP(Dico2[[#This Row],[Nom du champ]],[1]!CmdExtU[Donnée],[1]!CmdExtU[Donnée],"",0,1)="","","X")</f>
        <v>#REF!</v>
      </c>
      <c r="K216" s="218" t="e">
        <f>IF(_xlfn.XLOOKUP(Dico2[[#This Row],[Nom du champ]],[1]!ARCmdExtU[Donnée],[1]!ARCmdExtU[Donnée],"",0,1)="","","X")</f>
        <v>#REF!</v>
      </c>
      <c r="L216" s="218" t="e">
        <f>IF(_xlfn.XLOOKUP(Dico2[[#This Row],[Nom du champ]],[1]!CRCmdExtU[Donnée],[1]!CRCmdExtU[Donnée],"",0,1)="","","X")</f>
        <v>#REF!</v>
      </c>
      <c r="M216" s="218" t="e">
        <f>IF(_xlfn.XLOOKUP(Dico2[[#This Row],[Nom du champ]],[1]!CRMad[Donnée],[1]!CRMad[Donnée],"",0,1)="","","X")</f>
        <v>#REF!</v>
      </c>
      <c r="N216" s="218" t="e">
        <f>IF(_xlfn.XLOOKUP(Dico2[[#This Row],[Nom du champ]],[1]!DeltaIPE[Donnée],[1]!DeltaIPE[Donnée],"",0,1)="","","X")</f>
        <v>#REF!</v>
      </c>
      <c r="O216" s="218" t="e">
        <f>IF(_xlfn.XLOOKUP(Dico2[[#This Row],[Nom du champ]],[1]!HistoIPE[Donnée],[1]!HistoIPE[Donnée],"",0,1)="","","X")</f>
        <v>#REF!</v>
      </c>
      <c r="P216" s="218" t="e">
        <f>IF(_xlfn.XLOOKUP(Dico2[[#This Row],[Nom du champ]],[1]!CPN[Donnée],[1]!CPN[Donnée],"",0,1)="","","X")</f>
        <v>#REF!</v>
      </c>
      <c r="Q216" s="218" t="e">
        <f>IF(_xlfn.XLOOKUP(Dico2[[#This Row],[Nom du champ]],[1]!DeltaCPN[Donnée],[1]!DeltaCPN[Donnée],"",0,1)="","","X")</f>
        <v>#REF!</v>
      </c>
      <c r="R216" s="218" t="e">
        <f>IF(_xlfn.XLOOKUP(Dico2[[#This Row],[Nom du champ]],[1]!HistoCPN[Donnée],[1]!HistoCPN[Donnée],"",0,1)="","","X")</f>
        <v>#REF!</v>
      </c>
      <c r="S216" s="218" t="e">
        <f>IF(_xlfn.XLOOKUP(Dico2[[#This Row],[Nom du champ]],[1]!CmdinfoPM[Donnée],[1]!CmdinfoPM[Donnée],"",0,1)="","","X")</f>
        <v>#REF!</v>
      </c>
      <c r="T216" s="218" t="e">
        <f>IF(_xlfn.XLOOKUP(Dico2[[#This Row],[Nom du champ]],[1]!ARCmdInfoPM[Donnée],[1]!ARCmdInfoPM[Donnée],"",0,1)="","","X")</f>
        <v>#REF!</v>
      </c>
      <c r="U216" s="218" t="e">
        <f>IF(_xlfn.XLOOKUP(Dico2[[#This Row],[Nom du champ]],[1]!ARMad[Donnée],[1]!ARMad[Donnée],"",0,1)="","","X")</f>
        <v>#REF!</v>
      </c>
      <c r="V216" s="218" t="e">
        <f>IF(_xlfn.XLOOKUP(Dico2[[#This Row],[Nom du champ]],[1]!NotifPrev[Donnée],[1]!NotifPrev[Donnée],"",0,1)="","","X")</f>
        <v>#REF!</v>
      </c>
      <c r="W216" s="218" t="e">
        <f>IF(_xlfn.XLOOKUP(Dico2[[#This Row],[Nom du champ]],[1]!CRInfoSyndic[Donnée],[1]!CRInfoSyndic[Donnée],"",0,1)="","","X")</f>
        <v>#REF!</v>
      </c>
      <c r="X216" s="218" t="e">
        <f>IF(_xlfn.XLOOKUP(Dico2[[#This Row],[Nom du champ]],[1]!Addu[Donnée],[1]!Addu[Donnée],"",0,1)="","","X")</f>
        <v>#REF!</v>
      </c>
      <c r="Y216" s="218" t="e">
        <f>IF(_xlfn.XLOOKUP(Dico2[[#This Row],[Nom du champ]],[1]!CRAddu[Donnée],[1]!CRAddu[Donnée],"",0,1)="","","X")</f>
        <v>#REF!</v>
      </c>
      <c r="Z216" s="218" t="e">
        <f>IF(_xlfn.XLOOKUP(Dico2[[#This Row],[Nom du champ]],[1]!CmdAnn[Donnée],[1]!CmdAnn[Donnée],"",0,1)="","","X")</f>
        <v>#REF!</v>
      </c>
      <c r="AA216" s="218" t="e">
        <f>IF(_xlfn.XLOOKUP(Dico2[[#This Row],[Nom du champ]],[1]!CRAnnu[Donnée],[1]!CRAnnu[Donnée],"",0,1)="","","X")</f>
        <v>#REF!</v>
      </c>
    </row>
    <row r="217" spans="1:27">
      <c r="A217" s="211" t="s">
        <v>534</v>
      </c>
      <c r="B217" s="211" t="s">
        <v>42</v>
      </c>
      <c r="D217" s="218" t="e">
        <f>IF(_xlfn.XLOOKUP(Dico2[[#This Row],[Nom du champ]],[1]!IPE[Donnée],[1]!IPE[Donnée],"",0,1)="","","X")</f>
        <v>#REF!</v>
      </c>
      <c r="E217" s="218" t="e">
        <f>IF(_xlfn.XLOOKUP(Dico2[[#This Row],[Nom du champ]],[1]!CmdPB[Donnée],[1]!CmdPB[Donnée],"",0,1)="","","X")</f>
        <v>#REF!</v>
      </c>
      <c r="F217" s="218" t="e">
        <f>IF(_xlfn.XLOOKUP(Dico2[[#This Row],[Nom du champ]],[1]!ARcmdPB[Donnée],[1]!ARcmdPB[Donnée],"",0,1)="","","X")</f>
        <v>#REF!</v>
      </c>
      <c r="G217" s="218" t="e">
        <f>IF(_xlfn.XLOOKUP(Dico2[[#This Row],[Nom du champ]],[1]!CRcmdPB[Donnée],[1]!CRcmdPB[Donnée],"",0,1)="","","X")</f>
        <v>#REF!</v>
      </c>
      <c r="H217" s="218" t="e">
        <f>IF(_xlfn.XLOOKUP(Dico2[[#This Row],[Nom du champ]],[1]!AnnulationPB[Donnée],[1]!AnnulationPB[Donnée],"",0,1)="","","X")</f>
        <v>#REF!</v>
      </c>
      <c r="I217" s="218" t="e">
        <f>IF(_xlfn.XLOOKUP(Dico2[[#This Row],[Nom du champ]],[1]!ARannulationPB[Donnée],[1]!ARannulationPB[Donnée],"",0,1)="","","X")</f>
        <v>#REF!</v>
      </c>
      <c r="J217" s="218" t="e">
        <f>IF(_xlfn.XLOOKUP(Dico2[[#This Row],[Nom du champ]],[1]!CmdExtU[Donnée],[1]!CmdExtU[Donnée],"",0,1)="","","X")</f>
        <v>#REF!</v>
      </c>
      <c r="K217" s="218" t="e">
        <f>IF(_xlfn.XLOOKUP(Dico2[[#This Row],[Nom du champ]],[1]!ARCmdExtU[Donnée],[1]!ARCmdExtU[Donnée],"",0,1)="","","X")</f>
        <v>#REF!</v>
      </c>
      <c r="L217" s="218" t="e">
        <f>IF(_xlfn.XLOOKUP(Dico2[[#This Row],[Nom du champ]],[1]!CRCmdExtU[Donnée],[1]!CRCmdExtU[Donnée],"",0,1)="","","X")</f>
        <v>#REF!</v>
      </c>
      <c r="M217" s="218" t="e">
        <f>IF(_xlfn.XLOOKUP(Dico2[[#This Row],[Nom du champ]],[1]!CRMad[Donnée],[1]!CRMad[Donnée],"",0,1)="","","X")</f>
        <v>#REF!</v>
      </c>
      <c r="N217" s="218" t="e">
        <f>IF(_xlfn.XLOOKUP(Dico2[[#This Row],[Nom du champ]],[1]!DeltaIPE[Donnée],[1]!DeltaIPE[Donnée],"",0,1)="","","X")</f>
        <v>#REF!</v>
      </c>
      <c r="O217" s="218" t="e">
        <f>IF(_xlfn.XLOOKUP(Dico2[[#This Row],[Nom du champ]],[1]!HistoIPE[Donnée],[1]!HistoIPE[Donnée],"",0,1)="","","X")</f>
        <v>#REF!</v>
      </c>
      <c r="P217" s="218" t="e">
        <f>IF(_xlfn.XLOOKUP(Dico2[[#This Row],[Nom du champ]],[1]!CPN[Donnée],[1]!CPN[Donnée],"",0,1)="","","X")</f>
        <v>#REF!</v>
      </c>
      <c r="Q217" s="218" t="e">
        <f>IF(_xlfn.XLOOKUP(Dico2[[#This Row],[Nom du champ]],[1]!DeltaCPN[Donnée],[1]!DeltaCPN[Donnée],"",0,1)="","","X")</f>
        <v>#REF!</v>
      </c>
      <c r="R217" s="218" t="e">
        <f>IF(_xlfn.XLOOKUP(Dico2[[#This Row],[Nom du champ]],[1]!HistoCPN[Donnée],[1]!HistoCPN[Donnée],"",0,1)="","","X")</f>
        <v>#REF!</v>
      </c>
      <c r="S217" s="218" t="e">
        <f>IF(_xlfn.XLOOKUP(Dico2[[#This Row],[Nom du champ]],[1]!CmdinfoPM[Donnée],[1]!CmdinfoPM[Donnée],"",0,1)="","","X")</f>
        <v>#REF!</v>
      </c>
      <c r="T217" s="218" t="e">
        <f>IF(_xlfn.XLOOKUP(Dico2[[#This Row],[Nom du champ]],[1]!ARCmdInfoPM[Donnée],[1]!ARCmdInfoPM[Donnée],"",0,1)="","","X")</f>
        <v>#REF!</v>
      </c>
      <c r="U217" s="218" t="e">
        <f>IF(_xlfn.XLOOKUP(Dico2[[#This Row],[Nom du champ]],[1]!ARMad[Donnée],[1]!ARMad[Donnée],"",0,1)="","","X")</f>
        <v>#REF!</v>
      </c>
      <c r="V217" s="218" t="e">
        <f>IF(_xlfn.XLOOKUP(Dico2[[#This Row],[Nom du champ]],[1]!NotifPrev[Donnée],[1]!NotifPrev[Donnée],"",0,1)="","","X")</f>
        <v>#REF!</v>
      </c>
      <c r="W217" s="218" t="e">
        <f>IF(_xlfn.XLOOKUP(Dico2[[#This Row],[Nom du champ]],[1]!CRInfoSyndic[Donnée],[1]!CRInfoSyndic[Donnée],"",0,1)="","","X")</f>
        <v>#REF!</v>
      </c>
      <c r="X217" s="218" t="e">
        <f>IF(_xlfn.XLOOKUP(Dico2[[#This Row],[Nom du champ]],[1]!Addu[Donnée],[1]!Addu[Donnée],"",0,1)="","","X")</f>
        <v>#REF!</v>
      </c>
      <c r="Y217" s="218" t="e">
        <f>IF(_xlfn.XLOOKUP(Dico2[[#This Row],[Nom du champ]],[1]!CRAddu[Donnée],[1]!CRAddu[Donnée],"",0,1)="","","X")</f>
        <v>#REF!</v>
      </c>
      <c r="Z217" s="218" t="e">
        <f>IF(_xlfn.XLOOKUP(Dico2[[#This Row],[Nom du champ]],[1]!CmdAnn[Donnée],[1]!CmdAnn[Donnée],"",0,1)="","","X")</f>
        <v>#REF!</v>
      </c>
      <c r="AA217" s="218" t="e">
        <f>IF(_xlfn.XLOOKUP(Dico2[[#This Row],[Nom du champ]],[1]!CRAnnu[Donnée],[1]!CRAnnu[Donnée],"",0,1)="","","X")</f>
        <v>#REF!</v>
      </c>
    </row>
    <row r="218" spans="1:27">
      <c r="A218" s="219" t="s">
        <v>32</v>
      </c>
      <c r="B218" s="221" t="s">
        <v>130</v>
      </c>
      <c r="D218" s="218" t="e">
        <f>IF(_xlfn.XLOOKUP(Dico2[[#This Row],[Nom du champ]],[1]!IPE[Donnée],[1]!IPE[Donnée],"",0,1)="","","X")</f>
        <v>#REF!</v>
      </c>
      <c r="E218" s="218" t="e">
        <f>IF(_xlfn.XLOOKUP(Dico2[[#This Row],[Nom du champ]],[1]!CmdPB[Donnée],[1]!CmdPB[Donnée],"",0,1)="","","X")</f>
        <v>#REF!</v>
      </c>
      <c r="F218" s="218" t="e">
        <f>IF(_xlfn.XLOOKUP(Dico2[[#This Row],[Nom du champ]],[1]!ARcmdPB[Donnée],[1]!ARcmdPB[Donnée],"",0,1)="","","X")</f>
        <v>#REF!</v>
      </c>
      <c r="G218" s="218" t="e">
        <f>IF(_xlfn.XLOOKUP(Dico2[[#This Row],[Nom du champ]],[1]!CRcmdPB[Donnée],[1]!CRcmdPB[Donnée],"",0,1)="","","X")</f>
        <v>#REF!</v>
      </c>
      <c r="H218" s="218" t="e">
        <f>IF(_xlfn.XLOOKUP(Dico2[[#This Row],[Nom du champ]],[1]!AnnulationPB[Donnée],[1]!AnnulationPB[Donnée],"",0,1)="","","X")</f>
        <v>#REF!</v>
      </c>
      <c r="I218" s="218" t="e">
        <f>IF(_xlfn.XLOOKUP(Dico2[[#This Row],[Nom du champ]],[1]!ARannulationPB[Donnée],[1]!ARannulationPB[Donnée],"",0,1)="","","X")</f>
        <v>#REF!</v>
      </c>
      <c r="J218" s="218" t="e">
        <f>IF(_xlfn.XLOOKUP(Dico2[[#This Row],[Nom du champ]],[1]!CmdExtU[Donnée],[1]!CmdExtU[Donnée],"",0,1)="","","X")</f>
        <v>#REF!</v>
      </c>
      <c r="K218" s="218" t="e">
        <f>IF(_xlfn.XLOOKUP(Dico2[[#This Row],[Nom du champ]],[1]!ARCmdExtU[Donnée],[1]!ARCmdExtU[Donnée],"",0,1)="","","X")</f>
        <v>#REF!</v>
      </c>
      <c r="L218" s="218" t="e">
        <f>IF(_xlfn.XLOOKUP(Dico2[[#This Row],[Nom du champ]],[1]!CRCmdExtU[Donnée],[1]!CRCmdExtU[Donnée],"",0,1)="","","X")</f>
        <v>#REF!</v>
      </c>
      <c r="M218" s="218" t="e">
        <f>IF(_xlfn.XLOOKUP(Dico2[[#This Row],[Nom du champ]],[1]!CRMad[Donnée],[1]!CRMad[Donnée],"",0,1)="","","X")</f>
        <v>#REF!</v>
      </c>
      <c r="N218" s="218" t="e">
        <f>IF(_xlfn.XLOOKUP(Dico2[[#This Row],[Nom du champ]],[1]!DeltaIPE[Donnée],[1]!DeltaIPE[Donnée],"",0,1)="","","X")</f>
        <v>#REF!</v>
      </c>
      <c r="O218" s="218" t="e">
        <f>IF(_xlfn.XLOOKUP(Dico2[[#This Row],[Nom du champ]],[1]!HistoIPE[Donnée],[1]!HistoIPE[Donnée],"",0,1)="","","X")</f>
        <v>#REF!</v>
      </c>
      <c r="P218" s="218" t="e">
        <f>IF(_xlfn.XLOOKUP(Dico2[[#This Row],[Nom du champ]],[1]!CPN[Donnée],[1]!CPN[Donnée],"",0,1)="","","X")</f>
        <v>#REF!</v>
      </c>
      <c r="Q218" s="218" t="e">
        <f>IF(_xlfn.XLOOKUP(Dico2[[#This Row],[Nom du champ]],[1]!DeltaCPN[Donnée],[1]!DeltaCPN[Donnée],"",0,1)="","","X")</f>
        <v>#REF!</v>
      </c>
      <c r="R218" s="218" t="e">
        <f>IF(_xlfn.XLOOKUP(Dico2[[#This Row],[Nom du champ]],[1]!HistoCPN[Donnée],[1]!HistoCPN[Donnée],"",0,1)="","","X")</f>
        <v>#REF!</v>
      </c>
      <c r="S218" s="218" t="e">
        <f>IF(_xlfn.XLOOKUP(Dico2[[#This Row],[Nom du champ]],[1]!CmdinfoPM[Donnée],[1]!CmdinfoPM[Donnée],"",0,1)="","","X")</f>
        <v>#REF!</v>
      </c>
      <c r="T218" s="218" t="e">
        <f>IF(_xlfn.XLOOKUP(Dico2[[#This Row],[Nom du champ]],[1]!ARCmdInfoPM[Donnée],[1]!ARCmdInfoPM[Donnée],"",0,1)="","","X")</f>
        <v>#REF!</v>
      </c>
      <c r="U218" s="218" t="e">
        <f>IF(_xlfn.XLOOKUP(Dico2[[#This Row],[Nom du champ]],[1]!ARMad[Donnée],[1]!ARMad[Donnée],"",0,1)="","","X")</f>
        <v>#REF!</v>
      </c>
      <c r="V218" s="218" t="e">
        <f>IF(_xlfn.XLOOKUP(Dico2[[#This Row],[Nom du champ]],[1]!NotifPrev[Donnée],[1]!NotifPrev[Donnée],"",0,1)="","","X")</f>
        <v>#REF!</v>
      </c>
      <c r="W218" s="218" t="e">
        <f>IF(_xlfn.XLOOKUP(Dico2[[#This Row],[Nom du champ]],[1]!CRInfoSyndic[Donnée],[1]!CRInfoSyndic[Donnée],"",0,1)="","","X")</f>
        <v>#REF!</v>
      </c>
      <c r="X218" s="218" t="e">
        <f>IF(_xlfn.XLOOKUP(Dico2[[#This Row],[Nom du champ]],[1]!Addu[Donnée],[1]!Addu[Donnée],"",0,1)="","","X")</f>
        <v>#REF!</v>
      </c>
      <c r="Y218" s="218" t="e">
        <f>IF(_xlfn.XLOOKUP(Dico2[[#This Row],[Nom du champ]],[1]!CRAddu[Donnée],[1]!CRAddu[Donnée],"",0,1)="","","X")</f>
        <v>#REF!</v>
      </c>
      <c r="Z218" s="218" t="e">
        <f>IF(_xlfn.XLOOKUP(Dico2[[#This Row],[Nom du champ]],[1]!CmdAnn[Donnée],[1]!CmdAnn[Donnée],"",0,1)="","","X")</f>
        <v>#REF!</v>
      </c>
      <c r="AA218" s="218" t="e">
        <f>IF(_xlfn.XLOOKUP(Dico2[[#This Row],[Nom du champ]],[1]!CRAnnu[Donnée],[1]!CRAnnu[Donnée],"",0,1)="","","X")</f>
        <v>#REF!</v>
      </c>
    </row>
    <row r="219" spans="1:27">
      <c r="A219" s="209" t="s">
        <v>835</v>
      </c>
      <c r="B219" s="209"/>
      <c r="C219"/>
      <c r="D219" s="241">
        <f>COUNTIF(Dico2[IPE],"X")</f>
        <v>0</v>
      </c>
      <c r="E219" s="241">
        <f>COUNTIF(Dico2[Cmd_PB],"X")</f>
        <v>0</v>
      </c>
      <c r="F219" s="241">
        <f>COUNTIF(Dico2[AR_Cmd_PB],"X")</f>
        <v>0</v>
      </c>
      <c r="G219" s="241">
        <f>COUNTIF(Dico2[CR_Cmd_PB],"X")</f>
        <v>0</v>
      </c>
      <c r="H219" s="241">
        <f>COUNTIF(Dico2[Annulation_PB],"X")</f>
        <v>0</v>
      </c>
      <c r="I219" s="241">
        <f>COUNTIF(Dico2[AR_Annulation_PB],"X")</f>
        <v>0</v>
      </c>
      <c r="J219" s="241">
        <f>COUNTIF(Dico2[Cmd_extU_PM],"X")</f>
        <v>0</v>
      </c>
      <c r="K219" s="241">
        <f>COUNTIF(Dico2[AR_Cmd_ExtU_PM],"X")</f>
        <v>0</v>
      </c>
      <c r="L219" s="241">
        <f>COUNTIF(Dico2[CR_Cmd_ExtU_PM],"X")</f>
        <v>0</v>
      </c>
      <c r="M219" s="241">
        <f>COUNTIF(Dico2[CR_MAD_PM],"X")</f>
        <v>0</v>
      </c>
      <c r="N219" s="241">
        <f>COUNTIF(Dico2[DeltaIPE],"X")</f>
        <v>0</v>
      </c>
      <c r="O219" s="241">
        <f>COUNTIF(Dico2[HistoIPE],"X")</f>
        <v>0</v>
      </c>
      <c r="P219" s="241">
        <f>COUNTIF(Dico2[CPN],"X")</f>
        <v>0</v>
      </c>
      <c r="Q219" s="241">
        <f>COUNTIF(Dico2[DeltaCPN],"X")</f>
        <v>0</v>
      </c>
      <c r="R219" s="241">
        <f>COUNTIF(Dico2[HistoCPN],"X")</f>
        <v>0</v>
      </c>
      <c r="S219" s="241">
        <f>COUNTIF(Dico2[Cmd_Info_Pm],"X")</f>
        <v>0</v>
      </c>
      <c r="T219" s="241">
        <f>COUNTIF(Dico2[AR_Cmd_Info_Pm],"X")</f>
        <v>0</v>
      </c>
      <c r="U219" s="241">
        <f>COUNTIF(Dico2[AR_MAD_PM],"X")</f>
        <v>0</v>
      </c>
      <c r="V219" s="241">
        <f>COUNTIF(Dico2[Notif_Interv_Prev],"X")</f>
        <v>0</v>
      </c>
      <c r="W219" s="241">
        <f>COUNTIF(Dico2[CR_InfoSyndic],"X")</f>
        <v>0</v>
      </c>
      <c r="X219" s="241">
        <f>COUNTIF(Dico2[Notif_Adduction],"X")</f>
        <v>0</v>
      </c>
      <c r="Y219" s="241">
        <f>COUNTIF(Dico2[CR_NotifAdduction],"X")</f>
        <v>0</v>
      </c>
      <c r="Z219" s="241">
        <f>COUNTIF(Dico2[Cmd_AnnRes_Pm],"X")</f>
        <v>0</v>
      </c>
      <c r="AA219" s="241">
        <f>COUNTIF(Dico2[CR_Annulation_Pm],"X")</f>
        <v>0</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16"/>
  <sheetViews>
    <sheetView showGridLines="0" tabSelected="1" zoomScale="110" zoomScaleNormal="110" workbookViewId="0">
      <pane xSplit="2" topLeftCell="C1" activePane="topRight" state="frozen"/>
      <selection activeCell="D22" sqref="D22"/>
      <selection pane="topRight" activeCell="D104" sqref="D104"/>
    </sheetView>
  </sheetViews>
  <sheetFormatPr baseColWidth="10" defaultColWidth="11" defaultRowHeight="10.199999999999999"/>
  <cols>
    <col min="1" max="1" width="26.1796875" style="88" customWidth="1"/>
    <col min="2" max="2" width="19.81640625" style="74" customWidth="1"/>
    <col min="3" max="3" width="11.26953125" style="74" customWidth="1"/>
    <col min="4" max="4" width="72.08984375" style="74" customWidth="1"/>
    <col min="5" max="5" width="14.81640625" style="74" customWidth="1"/>
    <col min="6" max="6" width="20.90625" style="74" customWidth="1"/>
    <col min="7" max="16384" width="11" style="74"/>
  </cols>
  <sheetData>
    <row r="1" spans="1:5" s="72" customFormat="1" ht="29.25" customHeight="1">
      <c r="A1" s="90" t="s">
        <v>51</v>
      </c>
      <c r="B1" s="90" t="s">
        <v>50</v>
      </c>
      <c r="C1" s="90" t="s">
        <v>52</v>
      </c>
      <c r="D1" s="166" t="s">
        <v>142</v>
      </c>
    </row>
    <row r="2" spans="1:5" ht="51" customHeight="1">
      <c r="A2" s="70" t="s">
        <v>47</v>
      </c>
      <c r="B2" s="70" t="s">
        <v>393</v>
      </c>
      <c r="C2" s="69" t="s">
        <v>39</v>
      </c>
      <c r="D2" s="167" t="s">
        <v>462</v>
      </c>
      <c r="E2" s="175"/>
    </row>
    <row r="3" spans="1:5" ht="30.6">
      <c r="A3" s="70" t="s">
        <v>145</v>
      </c>
      <c r="B3" s="70" t="s">
        <v>38</v>
      </c>
      <c r="C3" s="69" t="s">
        <v>43</v>
      </c>
      <c r="D3" s="167" t="s">
        <v>206</v>
      </c>
      <c r="E3" s="175"/>
    </row>
    <row r="4" spans="1:5">
      <c r="A4" s="70" t="s">
        <v>165</v>
      </c>
      <c r="B4" s="70" t="s">
        <v>40</v>
      </c>
      <c r="C4" s="69" t="s">
        <v>39</v>
      </c>
      <c r="D4" s="167" t="s">
        <v>201</v>
      </c>
      <c r="E4" s="175"/>
    </row>
    <row r="5" spans="1:5">
      <c r="A5" s="70" t="s">
        <v>154</v>
      </c>
      <c r="B5" s="70" t="s">
        <v>41</v>
      </c>
      <c r="C5" s="69" t="s">
        <v>39</v>
      </c>
      <c r="D5" s="167" t="s">
        <v>216</v>
      </c>
      <c r="E5" s="175"/>
    </row>
    <row r="6" spans="1:5">
      <c r="A6" s="70" t="s">
        <v>150</v>
      </c>
      <c r="B6" s="70" t="s">
        <v>42</v>
      </c>
      <c r="C6" s="69" t="s">
        <v>39</v>
      </c>
      <c r="D6" s="167" t="s">
        <v>217</v>
      </c>
      <c r="E6" s="175"/>
    </row>
    <row r="7" spans="1:5" ht="226.5" customHeight="1">
      <c r="A7" s="70" t="s">
        <v>155</v>
      </c>
      <c r="B7" s="70" t="s">
        <v>127</v>
      </c>
      <c r="C7" s="69" t="s">
        <v>45</v>
      </c>
      <c r="D7" s="167" t="s">
        <v>394</v>
      </c>
      <c r="E7" s="175"/>
    </row>
    <row r="8" spans="1:5" ht="20.399999999999999">
      <c r="A8" s="70" t="s">
        <v>149</v>
      </c>
      <c r="B8" s="70" t="s">
        <v>42</v>
      </c>
      <c r="C8" s="69" t="s">
        <v>43</v>
      </c>
      <c r="D8" s="168" t="s">
        <v>842</v>
      </c>
      <c r="E8" s="175"/>
    </row>
    <row r="9" spans="1:5" ht="81.599999999999994">
      <c r="A9" s="70" t="s">
        <v>157</v>
      </c>
      <c r="B9" s="70" t="s">
        <v>42</v>
      </c>
      <c r="C9" s="69" t="s">
        <v>45</v>
      </c>
      <c r="D9" s="168" t="s">
        <v>465</v>
      </c>
      <c r="E9" s="175"/>
    </row>
    <row r="10" spans="1:5" ht="167.4" customHeight="1">
      <c r="A10" s="70" t="s">
        <v>159</v>
      </c>
      <c r="B10" s="70" t="s">
        <v>395</v>
      </c>
      <c r="C10" s="69" t="s">
        <v>45</v>
      </c>
      <c r="D10" s="168" t="s">
        <v>843</v>
      </c>
      <c r="E10" s="175"/>
    </row>
    <row r="11" spans="1:5" ht="30.6">
      <c r="A11" s="70" t="s">
        <v>161</v>
      </c>
      <c r="B11" s="70" t="s">
        <v>48</v>
      </c>
      <c r="C11" s="69" t="s">
        <v>43</v>
      </c>
      <c r="D11" s="168" t="s">
        <v>466</v>
      </c>
      <c r="E11" s="175"/>
    </row>
    <row r="12" spans="1:5" ht="30.6">
      <c r="A12" s="70" t="s">
        <v>170</v>
      </c>
      <c r="B12" s="70" t="s">
        <v>42</v>
      </c>
      <c r="C12" s="69" t="s">
        <v>43</v>
      </c>
      <c r="D12" s="168" t="s">
        <v>220</v>
      </c>
      <c r="E12" s="175"/>
    </row>
    <row r="13" spans="1:5" ht="149.4" customHeight="1">
      <c r="A13" s="70" t="s">
        <v>171</v>
      </c>
      <c r="B13" s="70" t="s">
        <v>41</v>
      </c>
      <c r="C13" s="69" t="s">
        <v>39</v>
      </c>
      <c r="D13" s="168" t="s">
        <v>467</v>
      </c>
      <c r="E13" s="175"/>
    </row>
    <row r="14" spans="1:5" ht="279" customHeight="1">
      <c r="A14" s="70" t="s">
        <v>158</v>
      </c>
      <c r="B14" s="70" t="s">
        <v>664</v>
      </c>
      <c r="C14" s="69" t="s">
        <v>39</v>
      </c>
      <c r="D14" s="168" t="s">
        <v>665</v>
      </c>
      <c r="E14" s="175"/>
    </row>
    <row r="15" spans="1:5" ht="80.400000000000006" customHeight="1">
      <c r="A15" s="70" t="s">
        <v>151</v>
      </c>
      <c r="B15" s="70" t="s">
        <v>49</v>
      </c>
      <c r="C15" s="69" t="s">
        <v>45</v>
      </c>
      <c r="D15" s="168" t="s">
        <v>396</v>
      </c>
      <c r="E15" s="175"/>
    </row>
    <row r="16" spans="1:5" ht="88.8" customHeight="1">
      <c r="A16" s="70" t="s">
        <v>174</v>
      </c>
      <c r="B16" s="70" t="s">
        <v>42</v>
      </c>
      <c r="C16" s="69" t="s">
        <v>45</v>
      </c>
      <c r="D16" s="168" t="s">
        <v>397</v>
      </c>
      <c r="E16" s="175"/>
    </row>
    <row r="17" spans="1:5" ht="81.599999999999994">
      <c r="A17" s="70" t="s">
        <v>156</v>
      </c>
      <c r="B17" s="70" t="s">
        <v>41</v>
      </c>
      <c r="C17" s="69" t="s">
        <v>45</v>
      </c>
      <c r="D17" s="168" t="s">
        <v>398</v>
      </c>
      <c r="E17" s="175"/>
    </row>
    <row r="18" spans="1:5" ht="81.599999999999994">
      <c r="A18" s="70" t="s">
        <v>146</v>
      </c>
      <c r="B18" s="70" t="s">
        <v>42</v>
      </c>
      <c r="C18" s="69" t="s">
        <v>45</v>
      </c>
      <c r="D18" s="168" t="s">
        <v>399</v>
      </c>
      <c r="E18" s="175"/>
    </row>
    <row r="19" spans="1:5" ht="90.75" customHeight="1">
      <c r="A19" s="70" t="s">
        <v>147</v>
      </c>
      <c r="B19" s="70" t="s">
        <v>42</v>
      </c>
      <c r="C19" s="69" t="s">
        <v>43</v>
      </c>
      <c r="D19" s="168" t="s">
        <v>468</v>
      </c>
      <c r="E19" s="175"/>
    </row>
    <row r="20" spans="1:5" ht="91.8" customHeight="1">
      <c r="A20" s="70" t="s">
        <v>148</v>
      </c>
      <c r="B20" s="70" t="s">
        <v>42</v>
      </c>
      <c r="C20" s="69" t="s">
        <v>45</v>
      </c>
      <c r="D20" s="168" t="s">
        <v>469</v>
      </c>
      <c r="E20" s="175"/>
    </row>
    <row r="21" spans="1:5" ht="99" customHeight="1">
      <c r="A21" s="70" t="s">
        <v>160</v>
      </c>
      <c r="B21" s="70" t="s">
        <v>395</v>
      </c>
      <c r="C21" s="69" t="s">
        <v>45</v>
      </c>
      <c r="D21" s="168" t="s">
        <v>470</v>
      </c>
      <c r="E21" s="175"/>
    </row>
    <row r="22" spans="1:5" ht="81.599999999999994">
      <c r="A22" s="70" t="s">
        <v>162</v>
      </c>
      <c r="B22" s="70" t="s">
        <v>48</v>
      </c>
      <c r="C22" s="69" t="s">
        <v>43</v>
      </c>
      <c r="D22" s="168" t="s">
        <v>471</v>
      </c>
      <c r="E22" s="175"/>
    </row>
    <row r="23" spans="1:5" ht="78.599999999999994" customHeight="1">
      <c r="A23" s="75" t="s">
        <v>33</v>
      </c>
      <c r="B23" s="70" t="s">
        <v>127</v>
      </c>
      <c r="C23" s="69" t="s">
        <v>43</v>
      </c>
      <c r="D23" s="168" t="s">
        <v>400</v>
      </c>
      <c r="E23" s="175"/>
    </row>
    <row r="24" spans="1:5" ht="85.8" customHeight="1">
      <c r="A24" s="70" t="s">
        <v>164</v>
      </c>
      <c r="B24" s="70" t="s">
        <v>42</v>
      </c>
      <c r="C24" s="69" t="s">
        <v>43</v>
      </c>
      <c r="D24" s="168" t="s">
        <v>401</v>
      </c>
      <c r="E24" s="175"/>
    </row>
    <row r="25" spans="1:5" ht="190.5" customHeight="1">
      <c r="A25" s="70" t="s">
        <v>152</v>
      </c>
      <c r="B25" s="70" t="s">
        <v>49</v>
      </c>
      <c r="C25" s="69" t="s">
        <v>45</v>
      </c>
      <c r="D25" s="168" t="s">
        <v>666</v>
      </c>
      <c r="E25" s="175"/>
    </row>
    <row r="26" spans="1:5" ht="90.6" customHeight="1">
      <c r="A26" s="70" t="s">
        <v>195</v>
      </c>
      <c r="B26" s="70" t="s">
        <v>563</v>
      </c>
      <c r="C26" s="69" t="s">
        <v>39</v>
      </c>
      <c r="D26" s="168" t="s">
        <v>560</v>
      </c>
      <c r="E26" s="175"/>
    </row>
    <row r="27" spans="1:5" ht="147.6" customHeight="1">
      <c r="A27" s="70" t="s">
        <v>177</v>
      </c>
      <c r="B27" s="70" t="s">
        <v>67</v>
      </c>
      <c r="C27" s="69" t="s">
        <v>39</v>
      </c>
      <c r="D27" s="168" t="s">
        <v>871</v>
      </c>
      <c r="E27" s="184"/>
    </row>
    <row r="28" spans="1:5" ht="149.25" customHeight="1">
      <c r="A28" s="70" t="s">
        <v>178</v>
      </c>
      <c r="B28" s="70" t="s">
        <v>694</v>
      </c>
      <c r="C28" s="69" t="s">
        <v>45</v>
      </c>
      <c r="D28" s="169" t="s">
        <v>695</v>
      </c>
      <c r="E28" s="175"/>
    </row>
    <row r="29" spans="1:5" ht="72.75" customHeight="1">
      <c r="A29" s="73" t="s">
        <v>179</v>
      </c>
      <c r="B29" s="70" t="s">
        <v>49</v>
      </c>
      <c r="C29" s="69" t="s">
        <v>45</v>
      </c>
      <c r="D29" s="168" t="s">
        <v>684</v>
      </c>
      <c r="E29" s="175"/>
    </row>
    <row r="30" spans="1:5" ht="156" customHeight="1">
      <c r="A30" s="73" t="s">
        <v>34</v>
      </c>
      <c r="B30" s="70" t="s">
        <v>42</v>
      </c>
      <c r="C30" s="69" t="s">
        <v>39</v>
      </c>
      <c r="D30" s="168" t="s">
        <v>219</v>
      </c>
      <c r="E30" s="175"/>
    </row>
    <row r="31" spans="1:5" ht="51.75" customHeight="1">
      <c r="A31" s="75" t="s">
        <v>30</v>
      </c>
      <c r="B31" s="70" t="s">
        <v>42</v>
      </c>
      <c r="C31" s="69" t="s">
        <v>43</v>
      </c>
      <c r="D31" s="168" t="s">
        <v>207</v>
      </c>
      <c r="E31" s="175"/>
    </row>
    <row r="32" spans="1:5" ht="110.4" customHeight="1">
      <c r="A32" s="70" t="s">
        <v>180</v>
      </c>
      <c r="B32" s="70" t="s">
        <v>130</v>
      </c>
      <c r="C32" s="31" t="s">
        <v>45</v>
      </c>
      <c r="D32" s="169" t="s">
        <v>472</v>
      </c>
      <c r="E32" s="175"/>
    </row>
    <row r="33" spans="1:5" ht="76.2" customHeight="1">
      <c r="A33" s="70" t="s">
        <v>181</v>
      </c>
      <c r="B33" s="70" t="s">
        <v>38</v>
      </c>
      <c r="C33" s="69" t="s">
        <v>402</v>
      </c>
      <c r="D33" s="168" t="s">
        <v>473</v>
      </c>
      <c r="E33" s="175"/>
    </row>
    <row r="34" spans="1:5" ht="32.4" customHeight="1">
      <c r="A34" s="70" t="s">
        <v>182</v>
      </c>
      <c r="B34" s="70" t="s">
        <v>40</v>
      </c>
      <c r="C34" s="31" t="s">
        <v>45</v>
      </c>
      <c r="D34" s="169" t="s">
        <v>474</v>
      </c>
      <c r="E34" s="175"/>
    </row>
    <row r="35" spans="1:5" ht="20.399999999999999">
      <c r="A35" s="70" t="s">
        <v>183</v>
      </c>
      <c r="B35" s="70" t="s">
        <v>41</v>
      </c>
      <c r="C35" s="31" t="s">
        <v>45</v>
      </c>
      <c r="D35" s="169" t="s">
        <v>475</v>
      </c>
      <c r="E35" s="175"/>
    </row>
    <row r="36" spans="1:5" ht="20.399999999999999">
      <c r="A36" s="70" t="s">
        <v>184</v>
      </c>
      <c r="B36" s="70" t="s">
        <v>42</v>
      </c>
      <c r="C36" s="31" t="s">
        <v>45</v>
      </c>
      <c r="D36" s="169" t="s">
        <v>476</v>
      </c>
      <c r="E36" s="175"/>
    </row>
    <row r="37" spans="1:5" ht="32.25" customHeight="1">
      <c r="A37" s="70" t="s">
        <v>185</v>
      </c>
      <c r="B37" s="70" t="s">
        <v>42</v>
      </c>
      <c r="C37" s="69" t="s">
        <v>43</v>
      </c>
      <c r="D37" s="168" t="s">
        <v>477</v>
      </c>
      <c r="E37" s="175"/>
    </row>
    <row r="38" spans="1:5">
      <c r="A38" s="70" t="s">
        <v>186</v>
      </c>
      <c r="B38" s="70" t="s">
        <v>42</v>
      </c>
      <c r="C38" s="69" t="s">
        <v>43</v>
      </c>
      <c r="D38" s="168" t="s">
        <v>478</v>
      </c>
      <c r="E38" s="175"/>
    </row>
    <row r="39" spans="1:5" ht="113.4" customHeight="1">
      <c r="A39" s="70" t="s">
        <v>187</v>
      </c>
      <c r="B39" s="70" t="s">
        <v>42</v>
      </c>
      <c r="C39" s="69" t="s">
        <v>45</v>
      </c>
      <c r="D39" s="168" t="s">
        <v>479</v>
      </c>
      <c r="E39" s="175"/>
    </row>
    <row r="40" spans="1:5" ht="109.8" customHeight="1">
      <c r="A40" s="70" t="s">
        <v>188</v>
      </c>
      <c r="B40" s="70" t="s">
        <v>395</v>
      </c>
      <c r="C40" s="69" t="s">
        <v>45</v>
      </c>
      <c r="D40" s="169" t="s">
        <v>480</v>
      </c>
      <c r="E40" s="175"/>
    </row>
    <row r="41" spans="1:5" ht="40.200000000000003" customHeight="1">
      <c r="A41" s="70" t="s">
        <v>194</v>
      </c>
      <c r="B41" s="70" t="s">
        <v>46</v>
      </c>
      <c r="C41" s="69" t="s">
        <v>43</v>
      </c>
      <c r="D41" s="168" t="s">
        <v>481</v>
      </c>
      <c r="E41" s="175"/>
    </row>
    <row r="42" spans="1:5" ht="22.2" customHeight="1">
      <c r="A42" s="73" t="s">
        <v>172</v>
      </c>
      <c r="B42" s="70" t="s">
        <v>42</v>
      </c>
      <c r="C42" s="69" t="s">
        <v>43</v>
      </c>
      <c r="D42" s="168" t="s">
        <v>208</v>
      </c>
      <c r="E42" s="175"/>
    </row>
    <row r="43" spans="1:5" ht="95.4" customHeight="1">
      <c r="A43" s="70" t="s">
        <v>153</v>
      </c>
      <c r="B43" s="76" t="s">
        <v>42</v>
      </c>
      <c r="C43" s="69" t="s">
        <v>45</v>
      </c>
      <c r="D43" s="168" t="s">
        <v>210</v>
      </c>
      <c r="E43" s="175"/>
    </row>
    <row r="44" spans="1:5" ht="94.5" customHeight="1">
      <c r="A44" s="70" t="s">
        <v>163</v>
      </c>
      <c r="B44" s="70" t="s">
        <v>53</v>
      </c>
      <c r="C44" s="69" t="s">
        <v>43</v>
      </c>
      <c r="D44" s="168" t="s">
        <v>211</v>
      </c>
      <c r="E44" s="175"/>
    </row>
    <row r="45" spans="1:5" ht="100.8" customHeight="1">
      <c r="A45" s="73" t="s">
        <v>35</v>
      </c>
      <c r="B45" s="70" t="s">
        <v>41</v>
      </c>
      <c r="C45" s="69" t="s">
        <v>45</v>
      </c>
      <c r="D45" s="169" t="s">
        <v>482</v>
      </c>
      <c r="E45" s="175"/>
    </row>
    <row r="46" spans="1:5" ht="58.8" customHeight="1">
      <c r="A46" s="70" t="s">
        <v>196</v>
      </c>
      <c r="B46" s="70" t="s">
        <v>41</v>
      </c>
      <c r="C46" s="69" t="s">
        <v>43</v>
      </c>
      <c r="D46" s="168" t="s">
        <v>209</v>
      </c>
      <c r="E46" s="175"/>
    </row>
    <row r="47" spans="1:5" s="78" customFormat="1" ht="105" customHeight="1">
      <c r="A47" s="73" t="s">
        <v>404</v>
      </c>
      <c r="B47" s="76" t="s">
        <v>49</v>
      </c>
      <c r="C47" s="77" t="s">
        <v>45</v>
      </c>
      <c r="D47" s="168" t="s">
        <v>702</v>
      </c>
      <c r="E47" s="176"/>
    </row>
    <row r="48" spans="1:5" s="78" customFormat="1" ht="81.599999999999994" customHeight="1">
      <c r="A48" s="89" t="s">
        <v>410</v>
      </c>
      <c r="B48" s="70" t="s">
        <v>42</v>
      </c>
      <c r="C48" s="69" t="s">
        <v>43</v>
      </c>
      <c r="D48" s="168" t="s">
        <v>844</v>
      </c>
      <c r="E48" s="176"/>
    </row>
    <row r="49" spans="1:5" s="78" customFormat="1" ht="89.25" customHeight="1">
      <c r="A49" s="75" t="s">
        <v>15</v>
      </c>
      <c r="B49" s="70" t="s">
        <v>130</v>
      </c>
      <c r="C49" s="69" t="s">
        <v>39</v>
      </c>
      <c r="D49" s="169" t="s">
        <v>406</v>
      </c>
      <c r="E49" s="176"/>
    </row>
    <row r="50" spans="1:5" s="78" customFormat="1" ht="72.75" customHeight="1">
      <c r="A50" s="75" t="s">
        <v>22</v>
      </c>
      <c r="B50" s="70" t="s">
        <v>16</v>
      </c>
      <c r="C50" s="69" t="s">
        <v>39</v>
      </c>
      <c r="D50" s="168" t="s">
        <v>199</v>
      </c>
      <c r="E50" s="176"/>
    </row>
    <row r="51" spans="1:5" s="78" customFormat="1" ht="153">
      <c r="A51" s="75" t="s">
        <v>18</v>
      </c>
      <c r="B51" s="79" t="s">
        <v>872</v>
      </c>
      <c r="C51" s="69" t="s">
        <v>39</v>
      </c>
      <c r="D51" s="168" t="s">
        <v>873</v>
      </c>
      <c r="E51" s="176"/>
    </row>
    <row r="52" spans="1:5" s="78" customFormat="1" ht="81.599999999999994">
      <c r="A52" s="75" t="s">
        <v>19</v>
      </c>
      <c r="B52" s="70" t="s">
        <v>562</v>
      </c>
      <c r="C52" s="31" t="s">
        <v>45</v>
      </c>
      <c r="D52" s="169" t="s">
        <v>483</v>
      </c>
      <c r="E52" s="176"/>
    </row>
    <row r="53" spans="1:5" s="78" customFormat="1" ht="88.2" customHeight="1">
      <c r="A53" s="75" t="s">
        <v>20</v>
      </c>
      <c r="B53" s="70" t="s">
        <v>562</v>
      </c>
      <c r="C53" s="31" t="s">
        <v>45</v>
      </c>
      <c r="D53" s="169" t="s">
        <v>484</v>
      </c>
      <c r="E53" s="176"/>
    </row>
    <row r="54" spans="1:5" s="78" customFormat="1" ht="42" customHeight="1">
      <c r="A54" s="75" t="s">
        <v>17</v>
      </c>
      <c r="B54" s="70" t="s">
        <v>562</v>
      </c>
      <c r="C54" s="69" t="s">
        <v>39</v>
      </c>
      <c r="D54" s="168" t="s">
        <v>463</v>
      </c>
      <c r="E54" s="176"/>
    </row>
    <row r="55" spans="1:5" s="78" customFormat="1" ht="39" customHeight="1">
      <c r="A55" s="75" t="s">
        <v>21</v>
      </c>
      <c r="B55" s="70" t="s">
        <v>562</v>
      </c>
      <c r="C55" s="69" t="s">
        <v>39</v>
      </c>
      <c r="D55" s="168" t="s">
        <v>673</v>
      </c>
      <c r="E55" s="176"/>
    </row>
    <row r="56" spans="1:5" ht="69.599999999999994" customHeight="1">
      <c r="A56" s="75" t="s">
        <v>27</v>
      </c>
      <c r="B56" s="70" t="s">
        <v>53</v>
      </c>
      <c r="C56" s="69" t="s">
        <v>39</v>
      </c>
      <c r="D56" s="168" t="s">
        <v>200</v>
      </c>
      <c r="E56" s="175"/>
    </row>
    <row r="57" spans="1:5" ht="55.2" customHeight="1">
      <c r="A57" s="75" t="s">
        <v>25</v>
      </c>
      <c r="B57" s="70" t="s">
        <v>26</v>
      </c>
      <c r="C57" s="69" t="s">
        <v>39</v>
      </c>
      <c r="D57" s="168" t="s">
        <v>203</v>
      </c>
      <c r="E57" s="175"/>
    </row>
    <row r="58" spans="1:5" s="78" customFormat="1" ht="116.4" customHeight="1">
      <c r="A58" s="75" t="s">
        <v>24</v>
      </c>
      <c r="B58" s="70" t="s">
        <v>49</v>
      </c>
      <c r="C58" s="69" t="s">
        <v>45</v>
      </c>
      <c r="D58" s="168" t="s">
        <v>215</v>
      </c>
      <c r="E58" s="176"/>
    </row>
    <row r="59" spans="1:5" s="78" customFormat="1" ht="101.25" customHeight="1">
      <c r="A59" s="75" t="s">
        <v>28</v>
      </c>
      <c r="B59" s="70" t="s">
        <v>53</v>
      </c>
      <c r="C59" s="69" t="s">
        <v>39</v>
      </c>
      <c r="D59" s="168" t="s">
        <v>204</v>
      </c>
      <c r="E59" s="176"/>
    </row>
    <row r="60" spans="1:5" s="78" customFormat="1" ht="75" customHeight="1">
      <c r="A60" s="75" t="s">
        <v>32</v>
      </c>
      <c r="B60" s="70" t="s">
        <v>130</v>
      </c>
      <c r="C60" s="69" t="s">
        <v>39</v>
      </c>
      <c r="D60" s="168" t="s">
        <v>205</v>
      </c>
      <c r="E60" s="176"/>
    </row>
    <row r="61" spans="1:5" s="78" customFormat="1" ht="135" customHeight="1">
      <c r="A61" s="73" t="s">
        <v>375</v>
      </c>
      <c r="B61" s="134" t="s">
        <v>221</v>
      </c>
      <c r="C61" s="31" t="s">
        <v>45</v>
      </c>
      <c r="D61" s="170" t="s">
        <v>667</v>
      </c>
      <c r="E61" s="176"/>
    </row>
    <row r="62" spans="1:5" s="78" customFormat="1" ht="198.6" customHeight="1">
      <c r="A62" s="73" t="s">
        <v>222</v>
      </c>
      <c r="B62" s="76" t="s">
        <v>53</v>
      </c>
      <c r="C62" s="77" t="s">
        <v>43</v>
      </c>
      <c r="D62" s="168" t="s">
        <v>845</v>
      </c>
      <c r="E62" s="176"/>
    </row>
    <row r="63" spans="1:5" s="78" customFormat="1" ht="59.4" customHeight="1">
      <c r="A63" s="75" t="s">
        <v>228</v>
      </c>
      <c r="B63" s="70" t="s">
        <v>221</v>
      </c>
      <c r="C63" s="69" t="s">
        <v>43</v>
      </c>
      <c r="D63" s="168" t="s">
        <v>841</v>
      </c>
      <c r="E63" s="176"/>
    </row>
    <row r="64" spans="1:5" s="78" customFormat="1" ht="36.6" customHeight="1">
      <c r="A64" s="75" t="s">
        <v>372</v>
      </c>
      <c r="B64" s="70" t="s">
        <v>53</v>
      </c>
      <c r="C64" s="69" t="s">
        <v>43</v>
      </c>
      <c r="D64" s="171" t="s">
        <v>376</v>
      </c>
      <c r="E64" s="176"/>
    </row>
    <row r="65" spans="1:5" s="81" customFormat="1" ht="20.399999999999999">
      <c r="A65" s="91" t="s">
        <v>417</v>
      </c>
      <c r="B65" s="70" t="s">
        <v>486</v>
      </c>
      <c r="C65" s="69" t="s">
        <v>45</v>
      </c>
      <c r="D65" s="168" t="s">
        <v>418</v>
      </c>
      <c r="E65" s="177"/>
    </row>
    <row r="66" spans="1:5" s="40" customFormat="1" ht="46.8" customHeight="1">
      <c r="A66" s="82" t="s">
        <v>383</v>
      </c>
      <c r="B66" s="82" t="s">
        <v>300</v>
      </c>
      <c r="C66" s="83" t="s">
        <v>43</v>
      </c>
      <c r="D66" s="172" t="s">
        <v>687</v>
      </c>
      <c r="E66" s="178"/>
    </row>
    <row r="67" spans="1:5" s="40" customFormat="1" ht="38.4" customHeight="1">
      <c r="A67" s="82" t="s">
        <v>384</v>
      </c>
      <c r="B67" s="82" t="s">
        <v>300</v>
      </c>
      <c r="C67" s="83" t="s">
        <v>43</v>
      </c>
      <c r="D67" s="172" t="s">
        <v>663</v>
      </c>
      <c r="E67" s="178"/>
    </row>
    <row r="68" spans="1:5" s="40" customFormat="1" ht="33.6" customHeight="1">
      <c r="A68" s="82" t="s">
        <v>780</v>
      </c>
      <c r="B68" s="82" t="s">
        <v>41</v>
      </c>
      <c r="C68" s="83" t="s">
        <v>43</v>
      </c>
      <c r="D68" s="172" t="s">
        <v>798</v>
      </c>
      <c r="E68" s="178"/>
    </row>
    <row r="69" spans="1:5" s="40" customFormat="1" ht="34.200000000000003" customHeight="1">
      <c r="A69" s="82" t="s">
        <v>380</v>
      </c>
      <c r="B69" s="82" t="s">
        <v>300</v>
      </c>
      <c r="C69" s="83" t="s">
        <v>43</v>
      </c>
      <c r="D69" s="172" t="s">
        <v>867</v>
      </c>
      <c r="E69" s="178"/>
    </row>
    <row r="70" spans="1:5" s="40" customFormat="1" ht="30.6" customHeight="1">
      <c r="A70" s="92" t="s">
        <v>647</v>
      </c>
      <c r="B70" s="92" t="s">
        <v>53</v>
      </c>
      <c r="C70" s="93" t="s">
        <v>45</v>
      </c>
      <c r="D70" s="174" t="s">
        <v>648</v>
      </c>
      <c r="E70" s="179"/>
    </row>
    <row r="71" spans="1:5" s="84" customFormat="1" ht="96.6" customHeight="1">
      <c r="A71" s="134" t="s">
        <v>388</v>
      </c>
      <c r="B71" s="134" t="s">
        <v>389</v>
      </c>
      <c r="C71" s="31" t="s">
        <v>391</v>
      </c>
      <c r="D71" s="169" t="s">
        <v>668</v>
      </c>
      <c r="E71" s="180"/>
    </row>
    <row r="72" spans="1:5" s="84" customFormat="1" ht="32.4" customHeight="1">
      <c r="A72" s="134" t="s">
        <v>390</v>
      </c>
      <c r="B72" s="134" t="s">
        <v>389</v>
      </c>
      <c r="C72" s="31" t="s">
        <v>391</v>
      </c>
      <c r="D72" s="173" t="s">
        <v>659</v>
      </c>
      <c r="E72" s="180"/>
    </row>
    <row r="73" spans="1:5">
      <c r="A73" s="134" t="s">
        <v>419</v>
      </c>
      <c r="B73" s="70" t="s">
        <v>420</v>
      </c>
      <c r="C73" s="31" t="s">
        <v>39</v>
      </c>
      <c r="D73" s="173" t="s">
        <v>421</v>
      </c>
      <c r="E73" s="175"/>
    </row>
    <row r="74" spans="1:5" ht="130.19999999999999" customHeight="1">
      <c r="A74" s="134" t="s">
        <v>425</v>
      </c>
      <c r="B74" s="134" t="s">
        <v>67</v>
      </c>
      <c r="C74" s="31" t="s">
        <v>45</v>
      </c>
      <c r="D74" s="173" t="s">
        <v>487</v>
      </c>
      <c r="E74" s="175"/>
    </row>
    <row r="75" spans="1:5" ht="81.599999999999994">
      <c r="A75" s="134" t="s">
        <v>424</v>
      </c>
      <c r="B75" s="134" t="s">
        <v>526</v>
      </c>
      <c r="C75" s="31" t="s">
        <v>45</v>
      </c>
      <c r="D75" s="173" t="s">
        <v>488</v>
      </c>
      <c r="E75" s="175"/>
    </row>
    <row r="76" spans="1:5" ht="71.400000000000006">
      <c r="A76" s="134" t="s">
        <v>423</v>
      </c>
      <c r="B76" s="134" t="s">
        <v>846</v>
      </c>
      <c r="C76" s="31" t="s">
        <v>45</v>
      </c>
      <c r="D76" s="173" t="s">
        <v>847</v>
      </c>
      <c r="E76" s="175"/>
    </row>
    <row r="77" spans="1:5" ht="112.2" customHeight="1">
      <c r="A77" s="134" t="s">
        <v>422</v>
      </c>
      <c r="B77" s="134" t="s">
        <v>42</v>
      </c>
      <c r="C77" s="31" t="s">
        <v>39</v>
      </c>
      <c r="D77" s="173" t="s">
        <v>489</v>
      </c>
      <c r="E77" s="175"/>
    </row>
    <row r="78" spans="1:5" s="33" customFormat="1" ht="99.6" customHeight="1">
      <c r="A78" s="134" t="s">
        <v>443</v>
      </c>
      <c r="B78" s="134" t="s">
        <v>606</v>
      </c>
      <c r="C78" s="31" t="s">
        <v>45</v>
      </c>
      <c r="D78" s="169" t="s">
        <v>669</v>
      </c>
      <c r="E78" s="183"/>
    </row>
    <row r="79" spans="1:5" s="33" customFormat="1" ht="61.2">
      <c r="A79" s="134" t="s">
        <v>444</v>
      </c>
      <c r="B79" s="134" t="s">
        <v>607</v>
      </c>
      <c r="C79" s="31" t="s">
        <v>45</v>
      </c>
      <c r="D79" s="169" t="s">
        <v>670</v>
      </c>
      <c r="E79" s="181"/>
    </row>
    <row r="80" spans="1:5" s="40" customFormat="1" ht="117" customHeight="1">
      <c r="A80" s="135" t="s">
        <v>292</v>
      </c>
      <c r="B80" s="134" t="s">
        <v>41</v>
      </c>
      <c r="C80" s="31" t="s">
        <v>45</v>
      </c>
      <c r="D80" s="169" t="s">
        <v>491</v>
      </c>
      <c r="E80" s="178"/>
    </row>
    <row r="81" spans="1:19" s="65" customFormat="1" ht="57" customHeight="1">
      <c r="A81" s="189" t="s">
        <v>644</v>
      </c>
      <c r="B81" s="134" t="s">
        <v>654</v>
      </c>
      <c r="C81" s="69" t="s">
        <v>45</v>
      </c>
      <c r="D81" s="169" t="s">
        <v>696</v>
      </c>
      <c r="E81" s="184"/>
      <c r="F81" s="74"/>
      <c r="G81" s="74"/>
      <c r="H81" s="74"/>
      <c r="I81" s="74"/>
      <c r="J81" s="74"/>
      <c r="K81" s="74"/>
      <c r="L81" s="74"/>
      <c r="M81" s="74"/>
      <c r="N81" s="74"/>
      <c r="O81" s="74"/>
      <c r="P81" s="74"/>
      <c r="Q81" s="74"/>
      <c r="R81" s="74"/>
      <c r="S81" s="74"/>
    </row>
    <row r="82" spans="1:19" s="65" customFormat="1" ht="30.6">
      <c r="A82" s="190" t="s">
        <v>645</v>
      </c>
      <c r="B82" s="134" t="s">
        <v>389</v>
      </c>
      <c r="C82" s="69" t="s">
        <v>45</v>
      </c>
      <c r="D82" s="169" t="s">
        <v>660</v>
      </c>
      <c r="E82" s="184"/>
      <c r="F82" s="74"/>
      <c r="G82" s="74"/>
      <c r="H82" s="74"/>
      <c r="I82" s="74"/>
      <c r="J82" s="74"/>
      <c r="K82" s="74"/>
      <c r="L82" s="74"/>
      <c r="M82" s="74"/>
      <c r="N82" s="74"/>
      <c r="O82" s="74"/>
      <c r="P82" s="74"/>
      <c r="Q82" s="74"/>
      <c r="R82" s="74"/>
      <c r="S82" s="74"/>
    </row>
    <row r="83" spans="1:19" ht="142.80000000000001">
      <c r="A83" s="134" t="s">
        <v>447</v>
      </c>
      <c r="B83" s="134" t="s">
        <v>53</v>
      </c>
      <c r="C83" s="69" t="s">
        <v>39</v>
      </c>
      <c r="D83" s="169" t="s">
        <v>564</v>
      </c>
      <c r="E83" s="175"/>
    </row>
    <row r="84" spans="1:19" s="86" customFormat="1" ht="189.6" customHeight="1">
      <c r="A84" s="75" t="s">
        <v>378</v>
      </c>
      <c r="B84" s="193" t="s">
        <v>848</v>
      </c>
      <c r="C84" s="31" t="s">
        <v>45</v>
      </c>
      <c r="D84" s="169" t="s">
        <v>681</v>
      </c>
      <c r="E84" s="185"/>
    </row>
    <row r="85" spans="1:19" s="40" customFormat="1" ht="196.2" customHeight="1">
      <c r="A85" s="75" t="s">
        <v>377</v>
      </c>
      <c r="B85" s="193" t="s">
        <v>849</v>
      </c>
      <c r="C85" s="31" t="s">
        <v>45</v>
      </c>
      <c r="D85" s="169" t="s">
        <v>682</v>
      </c>
      <c r="E85" s="183"/>
    </row>
    <row r="86" spans="1:19" s="40" customFormat="1" ht="44.4" customHeight="1">
      <c r="A86" s="92" t="s">
        <v>460</v>
      </c>
      <c r="B86" s="92" t="s">
        <v>640</v>
      </c>
      <c r="C86" s="93" t="s">
        <v>43</v>
      </c>
      <c r="D86" s="174" t="s">
        <v>459</v>
      </c>
      <c r="E86" s="179"/>
    </row>
    <row r="87" spans="1:19" s="40" customFormat="1" ht="112.2" customHeight="1">
      <c r="A87" s="70" t="s">
        <v>650</v>
      </c>
      <c r="B87" s="92" t="s">
        <v>652</v>
      </c>
      <c r="C87" s="93" t="s">
        <v>43</v>
      </c>
      <c r="D87" s="174" t="s">
        <v>662</v>
      </c>
      <c r="E87" s="179"/>
    </row>
    <row r="88" spans="1:19" s="40" customFormat="1" ht="212.4" customHeight="1">
      <c r="A88" s="88" t="s">
        <v>651</v>
      </c>
      <c r="B88" s="92" t="s">
        <v>850</v>
      </c>
      <c r="C88" s="93" t="s">
        <v>45</v>
      </c>
      <c r="D88" s="174" t="s">
        <v>851</v>
      </c>
      <c r="E88" s="179"/>
    </row>
    <row r="89" spans="1:19" s="40" customFormat="1" ht="81.599999999999994" customHeight="1">
      <c r="A89" s="92" t="s">
        <v>638</v>
      </c>
      <c r="B89" s="75" t="s">
        <v>53</v>
      </c>
      <c r="C89" s="93" t="s">
        <v>45</v>
      </c>
      <c r="D89" s="174" t="s">
        <v>649</v>
      </c>
      <c r="E89" s="179"/>
    </row>
    <row r="90" spans="1:19" s="40" customFormat="1" ht="247.8" customHeight="1">
      <c r="A90" s="92" t="s">
        <v>639</v>
      </c>
      <c r="B90" s="192" t="s">
        <v>852</v>
      </c>
      <c r="C90" s="93" t="s">
        <v>45</v>
      </c>
      <c r="D90" s="174" t="s">
        <v>655</v>
      </c>
      <c r="E90" s="179"/>
    </row>
    <row r="91" spans="1:19" s="40" customFormat="1" ht="40.200000000000003" customHeight="1">
      <c r="A91" s="92" t="s">
        <v>653</v>
      </c>
      <c r="B91" s="92" t="s">
        <v>389</v>
      </c>
      <c r="C91" s="93" t="s">
        <v>43</v>
      </c>
      <c r="D91" s="174" t="s">
        <v>642</v>
      </c>
      <c r="E91" s="179"/>
    </row>
    <row r="92" spans="1:19" s="40" customFormat="1" ht="51" customHeight="1">
      <c r="A92" s="92" t="s">
        <v>643</v>
      </c>
      <c r="B92" s="92" t="s">
        <v>389</v>
      </c>
      <c r="C92" s="93" t="s">
        <v>45</v>
      </c>
      <c r="D92" s="174" t="s">
        <v>685</v>
      </c>
      <c r="E92" s="179"/>
    </row>
    <row r="93" spans="1:19">
      <c r="A93" s="70" t="s">
        <v>736</v>
      </c>
      <c r="B93" s="70" t="s">
        <v>737</v>
      </c>
      <c r="C93" s="69" t="s">
        <v>45</v>
      </c>
      <c r="D93" s="167" t="s">
        <v>742</v>
      </c>
      <c r="E93" s="175"/>
    </row>
    <row r="94" spans="1:19" s="40" customFormat="1" ht="36" customHeight="1">
      <c r="A94" s="92" t="s">
        <v>731</v>
      </c>
      <c r="B94" s="70" t="s">
        <v>40</v>
      </c>
      <c r="C94" s="69" t="s">
        <v>43</v>
      </c>
      <c r="D94" s="167" t="s">
        <v>734</v>
      </c>
      <c r="E94" s="179"/>
    </row>
    <row r="95" spans="1:19" s="40" customFormat="1" ht="37.200000000000003" customHeight="1">
      <c r="A95" s="92" t="s">
        <v>732</v>
      </c>
      <c r="B95" s="70" t="s">
        <v>42</v>
      </c>
      <c r="C95" s="69" t="s">
        <v>43</v>
      </c>
      <c r="D95" s="167" t="s">
        <v>735</v>
      </c>
      <c r="E95" s="179"/>
    </row>
    <row r="96" spans="1:19" s="40" customFormat="1" ht="51" customHeight="1">
      <c r="A96" s="92" t="s">
        <v>797</v>
      </c>
      <c r="B96" s="70" t="s">
        <v>38</v>
      </c>
      <c r="C96" s="69" t="s">
        <v>43</v>
      </c>
      <c r="D96" s="167" t="s">
        <v>743</v>
      </c>
      <c r="E96" s="179"/>
    </row>
    <row r="97" spans="1:5" s="40" customFormat="1" ht="35.4" customHeight="1">
      <c r="A97" s="92" t="s">
        <v>738</v>
      </c>
      <c r="B97" s="70" t="s">
        <v>739</v>
      </c>
      <c r="C97" s="69" t="s">
        <v>43</v>
      </c>
      <c r="D97" s="244" t="s">
        <v>799</v>
      </c>
      <c r="E97" s="179"/>
    </row>
    <row r="98" spans="1:5" s="40" customFormat="1" ht="28.8" customHeight="1">
      <c r="A98" s="92" t="s">
        <v>741</v>
      </c>
      <c r="B98" s="70" t="s">
        <v>739</v>
      </c>
      <c r="C98" s="69" t="s">
        <v>43</v>
      </c>
      <c r="D98" s="244" t="s">
        <v>800</v>
      </c>
      <c r="E98" s="179"/>
    </row>
    <row r="99" spans="1:5" s="40" customFormat="1" ht="123.6" customHeight="1">
      <c r="A99" s="134" t="s">
        <v>747</v>
      </c>
      <c r="B99" s="82" t="s">
        <v>840</v>
      </c>
      <c r="C99" s="83" t="s">
        <v>43</v>
      </c>
      <c r="D99" s="174" t="s">
        <v>837</v>
      </c>
      <c r="E99" s="179"/>
    </row>
    <row r="100" spans="1:5" s="40" customFormat="1" ht="36.6" customHeight="1">
      <c r="A100" s="134" t="s">
        <v>791</v>
      </c>
      <c r="B100" s="82" t="s">
        <v>793</v>
      </c>
      <c r="C100" s="83" t="s">
        <v>45</v>
      </c>
      <c r="D100" s="75" t="s">
        <v>796</v>
      </c>
      <c r="E100" s="87"/>
    </row>
    <row r="101" spans="1:5" s="40" customFormat="1" ht="31.8" customHeight="1">
      <c r="A101" s="134" t="s">
        <v>790</v>
      </c>
      <c r="B101" s="82" t="s">
        <v>792</v>
      </c>
      <c r="C101" s="83" t="s">
        <v>45</v>
      </c>
      <c r="D101" s="75" t="s">
        <v>838</v>
      </c>
      <c r="E101" s="87"/>
    </row>
    <row r="102" spans="1:5" s="40" customFormat="1" ht="19.95" customHeight="1">
      <c r="A102" s="134" t="s">
        <v>381</v>
      </c>
      <c r="B102" s="82" t="s">
        <v>300</v>
      </c>
      <c r="C102" s="83" t="s">
        <v>43</v>
      </c>
      <c r="D102" s="174" t="s">
        <v>839</v>
      </c>
      <c r="E102" s="179"/>
    </row>
    <row r="103" spans="1:5" s="40" customFormat="1" ht="23.4" customHeight="1">
      <c r="A103" s="134" t="s">
        <v>781</v>
      </c>
      <c r="B103" s="82" t="s">
        <v>53</v>
      </c>
      <c r="C103" s="83" t="s">
        <v>39</v>
      </c>
      <c r="D103" s="245" t="s">
        <v>801</v>
      </c>
      <c r="E103" s="179"/>
    </row>
    <row r="104" spans="1:5" s="40" customFormat="1" ht="19.95" customHeight="1">
      <c r="A104" s="134" t="s">
        <v>691</v>
      </c>
      <c r="B104" s="82" t="s">
        <v>300</v>
      </c>
      <c r="C104" s="83" t="s">
        <v>43</v>
      </c>
      <c r="D104" s="174" t="s">
        <v>880</v>
      </c>
      <c r="E104" s="179"/>
    </row>
    <row r="105" spans="1:5" s="40" customFormat="1" ht="19.95" customHeight="1">
      <c r="A105" s="134" t="s">
        <v>692</v>
      </c>
      <c r="B105" s="82" t="s">
        <v>300</v>
      </c>
      <c r="C105" s="83" t="s">
        <v>43</v>
      </c>
      <c r="D105" s="174" t="s">
        <v>866</v>
      </c>
      <c r="E105" s="179"/>
    </row>
    <row r="106" spans="1:5" s="40" customFormat="1" ht="19.95" customHeight="1">
      <c r="A106" s="134" t="s">
        <v>693</v>
      </c>
      <c r="B106" s="82" t="s">
        <v>300</v>
      </c>
      <c r="C106" s="83" t="s">
        <v>43</v>
      </c>
      <c r="D106" s="75"/>
      <c r="E106" s="87"/>
    </row>
    <row r="107" spans="1:5" s="40" customFormat="1" ht="19.95" customHeight="1">
      <c r="A107" s="134" t="s">
        <v>746</v>
      </c>
      <c r="B107" s="82" t="s">
        <v>300</v>
      </c>
      <c r="C107" s="83" t="s">
        <v>43</v>
      </c>
      <c r="D107" s="75"/>
      <c r="E107" s="87"/>
    </row>
    <row r="108" spans="1:5">
      <c r="B108" s="88"/>
      <c r="D108" s="78"/>
    </row>
    <row r="109" spans="1:5">
      <c r="A109" s="41"/>
      <c r="B109" s="94"/>
      <c r="D109" s="41"/>
    </row>
    <row r="110" spans="1:5">
      <c r="A110" s="39" t="s">
        <v>757</v>
      </c>
      <c r="B110" s="94"/>
      <c r="D110" s="41"/>
    </row>
    <row r="112" spans="1:5" ht="30.6">
      <c r="A112" s="88" t="s">
        <v>671</v>
      </c>
      <c r="B112" s="74" t="s">
        <v>29</v>
      </c>
      <c r="C112" s="74" t="s">
        <v>656</v>
      </c>
      <c r="D112" s="88"/>
    </row>
    <row r="113" spans="1:3" ht="30.6">
      <c r="A113" s="88" t="s">
        <v>492</v>
      </c>
      <c r="B113" s="74" t="s">
        <v>29</v>
      </c>
      <c r="C113" s="74" t="s">
        <v>657</v>
      </c>
    </row>
    <row r="114" spans="1:3" ht="30.6">
      <c r="A114" s="88" t="s">
        <v>672</v>
      </c>
      <c r="B114" s="74" t="s">
        <v>29</v>
      </c>
      <c r="C114" s="74" t="s">
        <v>658</v>
      </c>
    </row>
    <row r="115" spans="1:3" ht="83.4" customHeight="1"/>
    <row r="116" spans="1:3" ht="61.2">
      <c r="A116" s="88" t="s">
        <v>493</v>
      </c>
    </row>
  </sheetData>
  <autoFilter ref="A1:A116" xr:uid="{00000000-0009-0000-0000-000003000000}"/>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1"/>
  <sheetViews>
    <sheetView workbookViewId="0">
      <selection activeCell="C21" sqref="C21"/>
    </sheetView>
  </sheetViews>
  <sheetFormatPr baseColWidth="10" defaultRowHeight="12.6"/>
  <cols>
    <col min="1" max="1" width="39.453125" style="154" customWidth="1"/>
    <col min="2" max="2" width="25.6328125" style="154" customWidth="1"/>
    <col min="3" max="3" width="10.6328125" style="154" customWidth="1"/>
    <col min="4" max="4" width="48.90625" style="154" customWidth="1"/>
    <col min="5" max="16384" width="10.90625" style="154"/>
  </cols>
  <sheetData>
    <row r="1" spans="1:4" ht="13.2">
      <c r="A1" s="139" t="s">
        <v>51</v>
      </c>
      <c r="B1" s="140" t="s">
        <v>50</v>
      </c>
      <c r="C1" s="140" t="s">
        <v>52</v>
      </c>
      <c r="D1" s="140" t="s">
        <v>567</v>
      </c>
    </row>
    <row r="2" spans="1:4" ht="39.6">
      <c r="A2" s="141" t="s">
        <v>571</v>
      </c>
      <c r="B2" s="142" t="s">
        <v>363</v>
      </c>
      <c r="C2" s="143" t="s">
        <v>39</v>
      </c>
      <c r="D2" s="144" t="s">
        <v>603</v>
      </c>
    </row>
    <row r="3" spans="1:4" ht="66">
      <c r="A3" s="141" t="s">
        <v>47</v>
      </c>
      <c r="B3" s="142" t="s">
        <v>458</v>
      </c>
      <c r="C3" s="143" t="s">
        <v>39</v>
      </c>
      <c r="D3" s="144" t="s">
        <v>579</v>
      </c>
    </row>
    <row r="4" spans="1:4" ht="52.8">
      <c r="A4" s="141" t="s">
        <v>190</v>
      </c>
      <c r="B4" s="142" t="s">
        <v>575</v>
      </c>
      <c r="C4" s="143" t="s">
        <v>39</v>
      </c>
      <c r="D4" s="144" t="s">
        <v>568</v>
      </c>
    </row>
    <row r="5" spans="1:4" ht="26.4">
      <c r="A5" s="141" t="s">
        <v>177</v>
      </c>
      <c r="B5" s="142" t="s">
        <v>363</v>
      </c>
      <c r="C5" s="143" t="s">
        <v>39</v>
      </c>
      <c r="D5" s="144" t="s">
        <v>580</v>
      </c>
    </row>
    <row r="6" spans="1:4" ht="13.2">
      <c r="A6" s="141" t="s">
        <v>572</v>
      </c>
      <c r="B6" s="142" t="s">
        <v>587</v>
      </c>
      <c r="C6" s="143" t="s">
        <v>39</v>
      </c>
      <c r="D6" s="144" t="s">
        <v>581</v>
      </c>
    </row>
    <row r="7" spans="1:4" ht="26.4">
      <c r="A7" s="141" t="s">
        <v>573</v>
      </c>
      <c r="B7" s="142" t="s">
        <v>569</v>
      </c>
      <c r="C7" s="143" t="s">
        <v>43</v>
      </c>
      <c r="D7" s="144"/>
    </row>
    <row r="8" spans="1:4" ht="26.4">
      <c r="A8" s="152" t="s">
        <v>379</v>
      </c>
      <c r="B8" s="142" t="s">
        <v>574</v>
      </c>
      <c r="C8" s="143" t="s">
        <v>43</v>
      </c>
      <c r="D8" s="153"/>
    </row>
    <row r="9" spans="1:4" ht="26.4">
      <c r="A9" s="152" t="s">
        <v>380</v>
      </c>
      <c r="B9" s="142" t="s">
        <v>574</v>
      </c>
      <c r="C9" s="143" t="s">
        <v>43</v>
      </c>
      <c r="D9" s="153"/>
    </row>
    <row r="10" spans="1:4" ht="26.4">
      <c r="A10" s="152" t="s">
        <v>381</v>
      </c>
      <c r="B10" s="142" t="s">
        <v>574</v>
      </c>
      <c r="C10" s="143" t="s">
        <v>43</v>
      </c>
      <c r="D10" s="153"/>
    </row>
    <row r="11" spans="1:4" ht="13.2">
      <c r="A11" s="145"/>
      <c r="B11" s="149"/>
      <c r="C11" s="150"/>
      <c r="D11" s="151"/>
    </row>
    <row r="12" spans="1:4" ht="13.2">
      <c r="A12" s="145"/>
      <c r="B12" s="146"/>
      <c r="C12" s="146"/>
      <c r="D12" s="147"/>
    </row>
    <row r="13" spans="1:4" ht="13.2">
      <c r="B13" s="146"/>
      <c r="C13" s="146"/>
      <c r="D13" s="147"/>
    </row>
    <row r="14" spans="1:4" ht="13.2">
      <c r="A14" s="145"/>
      <c r="B14" s="146"/>
      <c r="C14" s="146"/>
      <c r="D14" s="147"/>
    </row>
    <row r="16" spans="1:4" ht="13.2">
      <c r="A16" s="148" t="s">
        <v>570</v>
      </c>
    </row>
    <row r="18" spans="1:1">
      <c r="A18" s="37" t="s">
        <v>576</v>
      </c>
    </row>
    <row r="20" spans="1:1">
      <c r="A20" s="182" t="s">
        <v>577</v>
      </c>
    </row>
    <row r="21" spans="1:1">
      <c r="A21" s="182" t="s">
        <v>578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9"/>
  <sheetViews>
    <sheetView workbookViewId="0">
      <selection activeCell="B4" sqref="B4"/>
    </sheetView>
  </sheetViews>
  <sheetFormatPr baseColWidth="10" defaultRowHeight="12.6"/>
  <cols>
    <col min="1" max="3" width="25.6328125" style="154" customWidth="1"/>
    <col min="4" max="4" width="49" style="154" customWidth="1"/>
    <col min="5" max="5" width="48.26953125" style="154" customWidth="1"/>
    <col min="6" max="16384" width="10.90625" style="154"/>
  </cols>
  <sheetData>
    <row r="1" spans="1:5" ht="13.2">
      <c r="A1" s="155" t="s">
        <v>51</v>
      </c>
      <c r="B1" s="155" t="s">
        <v>50</v>
      </c>
      <c r="C1" s="155" t="s">
        <v>52</v>
      </c>
      <c r="D1" s="140" t="s">
        <v>567</v>
      </c>
    </row>
    <row r="2" spans="1:5" ht="39.6">
      <c r="A2" s="156" t="s">
        <v>571</v>
      </c>
      <c r="B2" s="157" t="s">
        <v>363</v>
      </c>
      <c r="C2" s="158" t="s">
        <v>584</v>
      </c>
      <c r="D2" s="157" t="s">
        <v>603</v>
      </c>
    </row>
    <row r="3" spans="1:5" ht="39.6">
      <c r="A3" s="156" t="s">
        <v>582</v>
      </c>
      <c r="B3" s="157" t="s">
        <v>363</v>
      </c>
      <c r="C3" s="158" t="s">
        <v>583</v>
      </c>
      <c r="D3" s="157" t="s">
        <v>605</v>
      </c>
    </row>
    <row r="4" spans="1:5" ht="26.4">
      <c r="A4" s="156" t="s">
        <v>585</v>
      </c>
      <c r="B4" s="157" t="s">
        <v>674</v>
      </c>
      <c r="C4" s="158" t="s">
        <v>39</v>
      </c>
      <c r="D4" s="159"/>
    </row>
    <row r="5" spans="1:5" ht="13.2">
      <c r="A5" s="156" t="s">
        <v>586</v>
      </c>
      <c r="B5" s="157" t="s">
        <v>587</v>
      </c>
      <c r="C5" s="158" t="s">
        <v>39</v>
      </c>
      <c r="D5" s="159"/>
    </row>
    <row r="6" spans="1:5" ht="13.2">
      <c r="A6" s="156" t="s">
        <v>635</v>
      </c>
      <c r="B6" s="157" t="s">
        <v>636</v>
      </c>
      <c r="C6" s="161" t="s">
        <v>589</v>
      </c>
      <c r="D6" s="160" t="s">
        <v>633</v>
      </c>
    </row>
    <row r="7" spans="1:5" ht="26.4">
      <c r="A7" s="160" t="s">
        <v>588</v>
      </c>
      <c r="B7" s="157" t="s">
        <v>637</v>
      </c>
      <c r="C7" s="161" t="s">
        <v>589</v>
      </c>
      <c r="D7" s="160" t="s">
        <v>634</v>
      </c>
    </row>
    <row r="8" spans="1:5" ht="13.2">
      <c r="A8" s="147"/>
      <c r="B8" s="146"/>
      <c r="C8" s="146"/>
      <c r="D8" s="146"/>
      <c r="E8" s="147"/>
    </row>
    <row r="9" spans="1:5" ht="13.2">
      <c r="A9" s="147"/>
      <c r="B9" s="146"/>
      <c r="C9" s="146"/>
      <c r="D9" s="146"/>
      <c r="E9" s="147"/>
    </row>
    <row r="10" spans="1:5" ht="13.2">
      <c r="A10" s="147"/>
      <c r="B10" s="146"/>
      <c r="C10" s="146"/>
      <c r="D10" s="146"/>
      <c r="E10" s="147"/>
    </row>
    <row r="11" spans="1:5" ht="13.2">
      <c r="A11" s="162" t="s">
        <v>570</v>
      </c>
      <c r="B11" s="146"/>
      <c r="C11" s="146"/>
      <c r="D11" s="146"/>
      <c r="E11" s="147"/>
    </row>
    <row r="12" spans="1:5" ht="13.2">
      <c r="A12" s="147"/>
      <c r="B12" s="146"/>
      <c r="C12" s="146"/>
      <c r="D12" s="146"/>
      <c r="E12" s="147"/>
    </row>
    <row r="13" spans="1:5" ht="13.2">
      <c r="A13" s="147"/>
      <c r="B13" s="146"/>
      <c r="C13" s="146"/>
      <c r="D13" s="146"/>
      <c r="E13" s="147"/>
    </row>
    <row r="15" spans="1:5">
      <c r="A15" s="37" t="s">
        <v>590</v>
      </c>
    </row>
    <row r="18" spans="1:5" ht="15.6">
      <c r="A18" s="163" t="s">
        <v>613</v>
      </c>
      <c r="B18" s="280" t="s">
        <v>632</v>
      </c>
      <c r="C18" s="280"/>
    </row>
    <row r="19" spans="1:5" ht="15.6">
      <c r="A19" s="164" t="s">
        <v>614</v>
      </c>
      <c r="B19" s="279" t="s">
        <v>615</v>
      </c>
      <c r="C19" s="279"/>
    </row>
    <row r="20" spans="1:5" ht="15.6">
      <c r="A20" s="164" t="s">
        <v>616</v>
      </c>
      <c r="B20" s="279" t="s">
        <v>617</v>
      </c>
      <c r="C20" s="279"/>
    </row>
    <row r="21" spans="1:5" ht="15.6">
      <c r="A21" s="164" t="s">
        <v>618</v>
      </c>
      <c r="B21" s="279" t="s">
        <v>619</v>
      </c>
      <c r="C21" s="279"/>
    </row>
    <row r="22" spans="1:5" ht="15.6">
      <c r="A22" s="164" t="s">
        <v>620</v>
      </c>
      <c r="B22" s="279" t="s">
        <v>621</v>
      </c>
      <c r="C22" s="279"/>
    </row>
    <row r="23" spans="1:5" ht="15.6">
      <c r="A23" s="164" t="s">
        <v>622</v>
      </c>
      <c r="B23" s="279" t="s">
        <v>628</v>
      </c>
      <c r="C23" s="279"/>
    </row>
    <row r="24" spans="1:5" ht="15.6">
      <c r="A24" s="164" t="s">
        <v>623</v>
      </c>
      <c r="B24" s="6" t="s">
        <v>629</v>
      </c>
    </row>
    <row r="25" spans="1:5" ht="15.6">
      <c r="A25" s="164" t="s">
        <v>624</v>
      </c>
      <c r="B25" s="6" t="s">
        <v>630</v>
      </c>
      <c r="C25" s="191"/>
      <c r="D25" s="191"/>
      <c r="E25" s="191"/>
    </row>
    <row r="26" spans="1:5" ht="15.6">
      <c r="A26" s="164" t="s">
        <v>625</v>
      </c>
      <c r="B26" s="279" t="s">
        <v>631</v>
      </c>
      <c r="C26" s="279"/>
      <c r="D26" s="279"/>
      <c r="E26" s="191"/>
    </row>
    <row r="27" spans="1:5" ht="15.6">
      <c r="A27" s="164"/>
      <c r="B27" s="191"/>
      <c r="C27" s="191"/>
      <c r="D27" s="191"/>
      <c r="E27" s="191"/>
    </row>
    <row r="28" spans="1:5" ht="15.6">
      <c r="A28" s="164" t="s">
        <v>626</v>
      </c>
      <c r="B28" s="279" t="s">
        <v>627</v>
      </c>
      <c r="C28" s="279"/>
    </row>
    <row r="29" spans="1:5">
      <c r="A29" s="164"/>
    </row>
  </sheetData>
  <mergeCells count="8">
    <mergeCell ref="B23:C23"/>
    <mergeCell ref="B26:D26"/>
    <mergeCell ref="B28:C28"/>
    <mergeCell ref="B18:C18"/>
    <mergeCell ref="B19:C19"/>
    <mergeCell ref="B20:C20"/>
    <mergeCell ref="B21:C21"/>
    <mergeCell ref="B22:C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workbookViewId="0">
      <selection activeCell="B6" sqref="B6"/>
    </sheetView>
  </sheetViews>
  <sheetFormatPr baseColWidth="10" defaultRowHeight="12.6"/>
  <cols>
    <col min="1" max="1" width="39.453125" style="154" customWidth="1"/>
    <col min="2" max="2" width="25.6328125" style="154" customWidth="1"/>
    <col min="3" max="3" width="24.453125" style="154" customWidth="1"/>
    <col min="4" max="4" width="48.90625" style="154" customWidth="1"/>
    <col min="5" max="16384" width="10.90625" style="154"/>
  </cols>
  <sheetData>
    <row r="1" spans="1:5" ht="13.2">
      <c r="A1" s="139" t="s">
        <v>51</v>
      </c>
      <c r="B1" s="140" t="s">
        <v>50</v>
      </c>
      <c r="C1" s="140" t="s">
        <v>52</v>
      </c>
      <c r="D1" s="140" t="s">
        <v>567</v>
      </c>
    </row>
    <row r="2" spans="1:5" ht="39.6">
      <c r="A2" s="141" t="s">
        <v>571</v>
      </c>
      <c r="B2" s="142" t="s">
        <v>363</v>
      </c>
      <c r="C2" s="143" t="s">
        <v>39</v>
      </c>
      <c r="D2" s="144" t="s">
        <v>604</v>
      </c>
    </row>
    <row r="3" spans="1:5" ht="39.6">
      <c r="A3" s="156" t="s">
        <v>582</v>
      </c>
      <c r="B3" s="157" t="s">
        <v>363</v>
      </c>
      <c r="C3" s="161" t="s">
        <v>39</v>
      </c>
      <c r="D3" s="157" t="s">
        <v>602</v>
      </c>
      <c r="E3" s="157"/>
    </row>
    <row r="4" spans="1:5" ht="52.8">
      <c r="A4" s="141" t="s">
        <v>47</v>
      </c>
      <c r="B4" s="142" t="s">
        <v>458</v>
      </c>
      <c r="C4" s="143" t="s">
        <v>39</v>
      </c>
      <c r="D4" s="144" t="s">
        <v>686</v>
      </c>
    </row>
    <row r="5" spans="1:5" ht="30" customHeight="1">
      <c r="A5" s="141" t="s">
        <v>609</v>
      </c>
      <c r="B5" s="142" t="s">
        <v>610</v>
      </c>
      <c r="C5" s="143" t="s">
        <v>39</v>
      </c>
      <c r="D5" s="144"/>
    </row>
    <row r="6" spans="1:5" ht="30" customHeight="1">
      <c r="A6" s="141" t="s">
        <v>611</v>
      </c>
      <c r="B6" s="157" t="s">
        <v>574</v>
      </c>
      <c r="C6" s="161" t="s">
        <v>703</v>
      </c>
      <c r="D6" s="144" t="s">
        <v>612</v>
      </c>
    </row>
    <row r="7" spans="1:5" ht="52.8">
      <c r="A7" s="141" t="s">
        <v>190</v>
      </c>
      <c r="B7" s="142" t="s">
        <v>575</v>
      </c>
      <c r="C7" s="143" t="s">
        <v>39</v>
      </c>
      <c r="D7" s="144" t="s">
        <v>568</v>
      </c>
    </row>
    <row r="8" spans="1:5" ht="26.4">
      <c r="A8" s="141" t="s">
        <v>177</v>
      </c>
      <c r="B8" s="142" t="s">
        <v>363</v>
      </c>
      <c r="C8" s="143" t="s">
        <v>39</v>
      </c>
      <c r="D8" s="144" t="s">
        <v>580</v>
      </c>
    </row>
    <row r="9" spans="1:5" ht="13.2">
      <c r="A9" s="141" t="s">
        <v>592</v>
      </c>
      <c r="B9" s="142" t="s">
        <v>587</v>
      </c>
      <c r="C9" s="143" t="s">
        <v>39</v>
      </c>
      <c r="D9" s="144" t="s">
        <v>593</v>
      </c>
    </row>
    <row r="10" spans="1:5" ht="26.4">
      <c r="A10" s="141" t="s">
        <v>573</v>
      </c>
      <c r="B10" s="142" t="s">
        <v>569</v>
      </c>
      <c r="C10" s="143" t="s">
        <v>43</v>
      </c>
      <c r="D10" s="144"/>
    </row>
    <row r="11" spans="1:5" ht="26.4">
      <c r="A11" s="152" t="s">
        <v>379</v>
      </c>
      <c r="B11" s="142" t="s">
        <v>574</v>
      </c>
      <c r="C11" s="143" t="s">
        <v>43</v>
      </c>
      <c r="D11" s="153"/>
    </row>
    <row r="12" spans="1:5" ht="26.4">
      <c r="A12" s="152" t="s">
        <v>380</v>
      </c>
      <c r="B12" s="142" t="s">
        <v>574</v>
      </c>
      <c r="C12" s="143" t="s">
        <v>43</v>
      </c>
      <c r="D12" s="153"/>
    </row>
    <row r="13" spans="1:5" ht="26.4">
      <c r="A13" s="152" t="s">
        <v>381</v>
      </c>
      <c r="B13" s="142" t="s">
        <v>574</v>
      </c>
      <c r="C13" s="143" t="s">
        <v>43</v>
      </c>
      <c r="D13" s="153"/>
    </row>
    <row r="14" spans="1:5" ht="13.2">
      <c r="A14" s="145"/>
      <c r="B14" s="149"/>
      <c r="C14" s="150"/>
      <c r="D14" s="151"/>
    </row>
    <row r="15" spans="1:5" ht="13.2">
      <c r="A15" s="145"/>
      <c r="B15" s="146"/>
      <c r="C15" s="146"/>
      <c r="D15" s="147"/>
    </row>
    <row r="16" spans="1:5" ht="13.2">
      <c r="B16" s="146"/>
      <c r="C16" s="146"/>
      <c r="D16" s="147"/>
    </row>
    <row r="17" spans="1:4" ht="13.2">
      <c r="A17" s="145"/>
      <c r="B17" s="146"/>
      <c r="C17" s="146"/>
      <c r="D17" s="147"/>
    </row>
    <row r="19" spans="1:4" ht="13.2">
      <c r="A19" s="148" t="s">
        <v>570</v>
      </c>
    </row>
    <row r="21" spans="1:4">
      <c r="A21" s="37" t="s">
        <v>591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C9" sqref="C9"/>
    </sheetView>
  </sheetViews>
  <sheetFormatPr baseColWidth="10" defaultRowHeight="12.6"/>
  <cols>
    <col min="1" max="1" width="39.453125" style="154" customWidth="1"/>
    <col min="2" max="2" width="25.6328125" style="154" customWidth="1"/>
    <col min="3" max="3" width="10.6328125" style="154" customWidth="1"/>
    <col min="4" max="4" width="48.90625" style="154" customWidth="1"/>
    <col min="5" max="16384" width="10.90625" style="154"/>
  </cols>
  <sheetData>
    <row r="1" spans="1:5" ht="13.2">
      <c r="A1" s="139" t="s">
        <v>51</v>
      </c>
      <c r="B1" s="140" t="s">
        <v>50</v>
      </c>
      <c r="C1" s="140" t="s">
        <v>52</v>
      </c>
      <c r="D1" s="140" t="s">
        <v>567</v>
      </c>
    </row>
    <row r="2" spans="1:5" ht="39.6">
      <c r="A2" s="141" t="s">
        <v>571</v>
      </c>
      <c r="B2" s="142" t="s">
        <v>363</v>
      </c>
      <c r="C2" s="143" t="s">
        <v>39</v>
      </c>
      <c r="D2" s="144" t="s">
        <v>603</v>
      </c>
    </row>
    <row r="3" spans="1:5" ht="39.6">
      <c r="A3" s="156" t="s">
        <v>582</v>
      </c>
      <c r="B3" s="157" t="s">
        <v>363</v>
      </c>
      <c r="C3" s="161" t="s">
        <v>39</v>
      </c>
      <c r="D3" s="157" t="s">
        <v>602</v>
      </c>
      <c r="E3" s="157"/>
    </row>
    <row r="4" spans="1:5" ht="66">
      <c r="A4" s="141" t="s">
        <v>47</v>
      </c>
      <c r="B4" s="142" t="s">
        <v>458</v>
      </c>
      <c r="C4" s="143" t="s">
        <v>39</v>
      </c>
      <c r="D4" s="144" t="s">
        <v>579</v>
      </c>
    </row>
    <row r="5" spans="1:5" ht="52.8">
      <c r="A5" s="141" t="s">
        <v>190</v>
      </c>
      <c r="B5" s="142" t="s">
        <v>575</v>
      </c>
      <c r="C5" s="143" t="s">
        <v>39</v>
      </c>
      <c r="D5" s="144" t="s">
        <v>568</v>
      </c>
    </row>
    <row r="6" spans="1:5" ht="26.4">
      <c r="A6" s="141" t="s">
        <v>177</v>
      </c>
      <c r="B6" s="142" t="s">
        <v>363</v>
      </c>
      <c r="C6" s="143" t="s">
        <v>39</v>
      </c>
      <c r="D6" s="144" t="s">
        <v>580</v>
      </c>
    </row>
    <row r="7" spans="1:5" ht="13.2">
      <c r="A7" s="141" t="s">
        <v>572</v>
      </c>
      <c r="B7" s="142" t="s">
        <v>587</v>
      </c>
      <c r="C7" s="143" t="s">
        <v>39</v>
      </c>
      <c r="D7" s="144" t="s">
        <v>581</v>
      </c>
    </row>
    <row r="8" spans="1:5" ht="26.4">
      <c r="A8" s="141" t="s">
        <v>573</v>
      </c>
      <c r="B8" s="142" t="s">
        <v>569</v>
      </c>
      <c r="C8" s="143" t="s">
        <v>43</v>
      </c>
      <c r="D8" s="144"/>
    </row>
    <row r="9" spans="1:5" ht="26.4">
      <c r="A9" s="152" t="s">
        <v>379</v>
      </c>
      <c r="B9" s="142" t="s">
        <v>574</v>
      </c>
      <c r="C9" s="143" t="s">
        <v>43</v>
      </c>
      <c r="D9" s="153"/>
    </row>
    <row r="10" spans="1:5" ht="26.4">
      <c r="A10" s="152" t="s">
        <v>380</v>
      </c>
      <c r="B10" s="142" t="s">
        <v>574</v>
      </c>
      <c r="C10" s="143" t="s">
        <v>43</v>
      </c>
      <c r="D10" s="153"/>
    </row>
    <row r="11" spans="1:5" ht="26.4">
      <c r="A11" s="152" t="s">
        <v>381</v>
      </c>
      <c r="B11" s="142" t="s">
        <v>574</v>
      </c>
      <c r="C11" s="143" t="s">
        <v>43</v>
      </c>
      <c r="D11" s="153"/>
    </row>
    <row r="12" spans="1:5" ht="13.2">
      <c r="A12" s="141" t="s">
        <v>594</v>
      </c>
      <c r="B12" s="142" t="s">
        <v>587</v>
      </c>
      <c r="C12" s="143" t="s">
        <v>39</v>
      </c>
      <c r="D12" s="144" t="s">
        <v>595</v>
      </c>
    </row>
    <row r="13" spans="1:5" ht="13.2">
      <c r="A13" s="145"/>
      <c r="B13" s="146"/>
      <c r="C13" s="146"/>
      <c r="D13" s="147"/>
    </row>
    <row r="14" spans="1:5" ht="13.2">
      <c r="B14" s="146"/>
      <c r="C14" s="146"/>
      <c r="D14" s="147"/>
    </row>
    <row r="15" spans="1:5" ht="13.2">
      <c r="A15" s="145"/>
      <c r="B15" s="146"/>
      <c r="C15" s="146"/>
      <c r="D15" s="147"/>
    </row>
    <row r="17" spans="1:1" ht="13.2">
      <c r="A17" s="148" t="s">
        <v>570</v>
      </c>
    </row>
    <row r="19" spans="1:1">
      <c r="A19" s="37" t="s">
        <v>597</v>
      </c>
    </row>
    <row r="21" spans="1:1">
      <c r="A21" s="182" t="s">
        <v>577</v>
      </c>
    </row>
    <row r="22" spans="1:1">
      <c r="A22" s="182" t="s">
        <v>578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26</vt:i4>
      </vt:variant>
      <vt:variant>
        <vt:lpstr>Plages nommées</vt:lpstr>
      </vt:variant>
      <vt:variant>
        <vt:i4>3</vt:i4>
      </vt:variant>
    </vt:vector>
  </HeadingPairs>
  <TitlesOfParts>
    <vt:vector size="29" baseType="lpstr">
      <vt:lpstr>Légende</vt:lpstr>
      <vt:lpstr>Règles de nommage</vt:lpstr>
      <vt:lpstr>Synthèse</vt:lpstr>
      <vt:lpstr> Dictionnaire données</vt:lpstr>
      <vt:lpstr>IPE_V3.3</vt:lpstr>
      <vt:lpstr>Cmd_PB</vt:lpstr>
      <vt:lpstr>AR_Cmd_PB</vt:lpstr>
      <vt:lpstr>CR_Cmd_PB</vt:lpstr>
      <vt:lpstr>Annulation_PB</vt:lpstr>
      <vt:lpstr>AR_Annulation_PB</vt:lpstr>
      <vt:lpstr>Cmd_ExtU_PM</vt:lpstr>
      <vt:lpstr>AR_Cmd_ExtU_PM</vt:lpstr>
      <vt:lpstr>CR_Cmd_ExtU_PM</vt:lpstr>
      <vt:lpstr>CR_MAD_Pm_V3.3</vt:lpstr>
      <vt:lpstr>DeltaIPE3.3</vt:lpstr>
      <vt:lpstr>CPN_V3.3</vt:lpstr>
      <vt:lpstr>DeltaCPN_V3.3</vt:lpstr>
      <vt:lpstr>Cmd_Info_Pm_V3.3</vt:lpstr>
      <vt:lpstr>AR_Cmd_Info_Pm_V3.3</vt:lpstr>
      <vt:lpstr>AR MAD PM V3.3</vt:lpstr>
      <vt:lpstr>Notif_Interv_Prev_V3.3</vt:lpstr>
      <vt:lpstr>CR_InfoSyndic_V3.3</vt:lpstr>
      <vt:lpstr>Notif_Adduction_V3.3</vt:lpstr>
      <vt:lpstr>CR_NotifAdduction_V3.3</vt:lpstr>
      <vt:lpstr>Cmd_AnnRes_Pm_V3.3</vt:lpstr>
      <vt:lpstr>CR_Annulation_Pm_V3.3</vt:lpstr>
      <vt:lpstr>'Règles de nommage'!_Toc242269508</vt:lpstr>
      <vt:lpstr>CR_MAD_Pm_V3.3!Zone_d_impression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CG</dc:creator>
  <cp:lastModifiedBy>Corinne GERARD</cp:lastModifiedBy>
  <cp:lastPrinted>2015-11-12T14:32:46Z</cp:lastPrinted>
  <dcterms:created xsi:type="dcterms:W3CDTF">2009-06-29T09:37:05Z</dcterms:created>
  <dcterms:modified xsi:type="dcterms:W3CDTF">2025-10-08T17:33:23Z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